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封面" sheetId="3" r:id="rId1"/>
    <sheet name="经开区公预" sheetId="1" r:id="rId2"/>
    <sheet name="经开区公预（经济分类）" sheetId="2" r:id="rId3"/>
  </sheets>
  <definedNames>
    <definedName name="地区名称" localSheetId="1">#REF!</definedName>
    <definedName name="_xlnm.Print_Titles" localSheetId="1">经开区公预!$1:$5</definedName>
    <definedName name="东盟公支">#REF!</definedName>
    <definedName name="_xlnm.Print_Titles" localSheetId="2">'经开区公预（经济分类）'!$1:$5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<sst xmlns="http://schemas.openxmlformats.org/spreadsheetml/2006/main" count="1474" uniqueCount="1161">
  <si>
    <t>2024年南宁经济技术开发区预算调整方案</t>
  </si>
  <si>
    <t>南宁经济技术开发区财政局编制</t>
  </si>
  <si>
    <t>二〇二四年十月</t>
  </si>
  <si>
    <t>南宁经济技术开发区2024年一般公共预算调整方案</t>
  </si>
  <si>
    <t>单位：万元</t>
  </si>
  <si>
    <t>收  入</t>
  </si>
  <si>
    <t>科目代码</t>
  </si>
  <si>
    <t>支  出</t>
  </si>
  <si>
    <t>项  目</t>
  </si>
  <si>
    <t>年初
预算数</t>
  </si>
  <si>
    <t>调整预算
建议数</t>
  </si>
  <si>
    <t>比年初预算数增减</t>
  </si>
  <si>
    <t>金额</t>
  </si>
  <si>
    <t>%</t>
  </si>
  <si>
    <t>一、税收收入</t>
  </si>
  <si>
    <t>一、一般公共服务支出</t>
  </si>
  <si>
    <t xml:space="preserve">    增值税</t>
  </si>
  <si>
    <t xml:space="preserve">    人大事务</t>
  </si>
  <si>
    <t xml:space="preserve">    消费税</t>
  </si>
  <si>
    <t xml:space="preserve">      行政运行</t>
  </si>
  <si>
    <t xml:space="preserve">    企业所得税</t>
  </si>
  <si>
    <t xml:space="preserve">      一般行政管理事务</t>
  </si>
  <si>
    <t xml:space="preserve">    企业所得税退税</t>
  </si>
  <si>
    <t xml:space="preserve">      机关服务</t>
  </si>
  <si>
    <t xml:space="preserve">    个人所得税</t>
  </si>
  <si>
    <t xml:space="preserve">      人大会议</t>
  </si>
  <si>
    <t xml:space="preserve">    资源税</t>
  </si>
  <si>
    <t xml:space="preserve">      人大立法</t>
  </si>
  <si>
    <t xml:space="preserve">    城市维护建设税</t>
  </si>
  <si>
    <t xml:space="preserve">      人大监督</t>
  </si>
  <si>
    <t xml:space="preserve">    房产税</t>
  </si>
  <si>
    <t xml:space="preserve">      人大代表履职能力提升</t>
  </si>
  <si>
    <t xml:space="preserve">    印花税</t>
  </si>
  <si>
    <t xml:space="preserve">      代表工作</t>
  </si>
  <si>
    <t xml:space="preserve">    城镇土地使用税</t>
  </si>
  <si>
    <t xml:space="preserve">      人大信访工作</t>
  </si>
  <si>
    <t xml:space="preserve">    土地增值税</t>
  </si>
  <si>
    <t xml:space="preserve">      事业运行</t>
  </si>
  <si>
    <t xml:space="preserve">    车船税</t>
  </si>
  <si>
    <t xml:space="preserve">      其他人大事务支出</t>
  </si>
  <si>
    <t xml:space="preserve">    船舶吨税</t>
  </si>
  <si>
    <t xml:space="preserve">    政协事务</t>
  </si>
  <si>
    <t xml:space="preserve">    车辆购置税</t>
  </si>
  <si>
    <t xml:space="preserve">    关税</t>
  </si>
  <si>
    <t xml:space="preserve">    耕地占用税</t>
  </si>
  <si>
    <t xml:space="preserve">    契税</t>
  </si>
  <si>
    <t xml:space="preserve">      政协会议</t>
  </si>
  <si>
    <t xml:space="preserve">    烟叶税</t>
  </si>
  <si>
    <t xml:space="preserve">      委员视察</t>
  </si>
  <si>
    <t xml:space="preserve">    环境保护税</t>
  </si>
  <si>
    <t xml:space="preserve">      参政议政</t>
  </si>
  <si>
    <t xml:space="preserve">    其他税收收入</t>
  </si>
  <si>
    <t>二、非税收入</t>
  </si>
  <si>
    <t xml:space="preserve">      其他政协事务支出</t>
  </si>
  <si>
    <t xml:space="preserve">    专项收入</t>
  </si>
  <si>
    <t xml:space="preserve">    政府办公厅(室)及相关机构事务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</si>
  <si>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</si>
  <si>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</si>
  <si>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</si>
  <si>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捐赠收入</t>
  </si>
  <si>
    <t xml:space="preserve">      专项服务</t>
  </si>
  <si>
    <t xml:space="preserve">    政府住房基金收入</t>
  </si>
  <si>
    <t xml:space="preserve">      专项业务活动</t>
  </si>
  <si>
    <t xml:space="preserve">    其他收入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</si>
  <si>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</si>
  <si>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</si>
  <si>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</si>
  <si>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</si>
  <si>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</si>
  <si>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</si>
  <si>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</si>
  <si>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</si>
  <si>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</si>
  <si>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</si>
  <si>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</si>
  <si>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</si>
  <si>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</si>
  <si>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</si>
  <si>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</si>
  <si>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</si>
  <si>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</si>
  <si>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</si>
  <si>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</si>
  <si>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</si>
  <si>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</si>
  <si>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</si>
  <si>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</si>
  <si>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</si>
  <si>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</si>
  <si>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</si>
  <si>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</si>
  <si>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</si>
  <si>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</si>
  <si>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</si>
  <si>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</si>
  <si>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</si>
  <si>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</si>
  <si>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</si>
  <si>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</si>
  <si>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</si>
  <si>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</si>
  <si>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</si>
  <si>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</si>
  <si>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</si>
  <si>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</si>
  <si>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</si>
  <si>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</si>
  <si>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</si>
  <si>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</si>
  <si>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</si>
  <si>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</si>
  <si>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</si>
  <si>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</si>
  <si>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</si>
  <si>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</si>
  <si>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</si>
  <si>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</si>
  <si>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</si>
  <si>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</si>
  <si>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</si>
  <si>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</si>
  <si>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</si>
  <si>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</si>
  <si>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</si>
  <si>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</si>
  <si>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</si>
  <si>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</si>
  <si>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</si>
  <si>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</si>
  <si>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</si>
  <si>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</si>
  <si>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</si>
  <si>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</si>
  <si>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</si>
  <si>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</si>
  <si>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</si>
  <si>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</si>
  <si>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</si>
  <si>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</si>
  <si>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</si>
  <si>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</si>
  <si>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</si>
  <si>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</si>
  <si>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</si>
  <si>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</si>
  <si>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</si>
  <si>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</si>
  <si>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</si>
  <si>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</si>
  <si>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</si>
  <si>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</si>
  <si>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</si>
  <si>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</si>
  <si>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</si>
  <si>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</si>
  <si>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</si>
  <si>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</si>
  <si>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</si>
  <si>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</si>
  <si>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</si>
  <si>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</si>
  <si>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</si>
  <si>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</si>
  <si>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</si>
  <si>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</si>
  <si>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</si>
  <si>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</si>
  <si>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</si>
  <si>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</si>
  <si>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</si>
  <si>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</si>
  <si>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</si>
  <si>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</si>
  <si>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</si>
  <si>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</si>
  <si>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</si>
  <si>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</si>
  <si>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</si>
  <si>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</si>
  <si>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</si>
  <si>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</si>
  <si>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信访事务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</si>
  <si>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</si>
  <si>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</si>
  <si>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</si>
  <si>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</si>
  <si>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外交管理事务</t>
  </si>
  <si>
    <t xml:space="preserve">    驻外机构</t>
  </si>
  <si>
    <t xml:space="preserve">    对外援助</t>
  </si>
  <si>
    <t xml:space="preserve">    国际组织</t>
  </si>
  <si>
    <t xml:space="preserve">    对外合作与交流</t>
  </si>
  <si>
    <t xml:space="preserve">    对外宣传</t>
  </si>
  <si>
    <t xml:space="preserve">    边界勘界联检</t>
  </si>
  <si>
    <t xml:space="preserve">    国际发展合作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</si>
  <si>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</si>
  <si>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</si>
  <si>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</si>
  <si>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</si>
  <si>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</si>
  <si>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</si>
  <si>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</si>
  <si>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</si>
  <si>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</si>
  <si>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</si>
  <si>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</si>
  <si>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</si>
  <si>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</si>
  <si>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</si>
  <si>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</si>
  <si>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</si>
  <si>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</si>
  <si>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</si>
  <si>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</si>
  <si>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</si>
  <si>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</si>
  <si>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</si>
  <si>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</si>
  <si>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</si>
  <si>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</si>
  <si>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</si>
  <si>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</si>
  <si>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</si>
  <si>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</si>
  <si>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</si>
  <si>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</si>
  <si>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</si>
  <si>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</si>
  <si>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</si>
  <si>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</si>
  <si>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</si>
  <si>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</si>
  <si>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</si>
  <si>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</si>
  <si>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</si>
  <si>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</si>
  <si>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</si>
  <si>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</si>
  <si>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</si>
  <si>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</si>
  <si>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</si>
  <si>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</si>
  <si>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</si>
  <si>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</si>
  <si>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</si>
  <si>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</si>
  <si>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</si>
  <si>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</si>
  <si>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</si>
  <si>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</si>
  <si>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</si>
  <si>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</si>
  <si>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</si>
  <si>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</si>
  <si>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</si>
  <si>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</si>
  <si>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</si>
  <si>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</si>
  <si>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</si>
  <si>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</si>
  <si>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</si>
  <si>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</si>
  <si>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</si>
  <si>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</si>
  <si>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</si>
  <si>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</si>
  <si>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</si>
  <si>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</si>
  <si>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</si>
  <si>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</si>
  <si>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</si>
  <si>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</si>
  <si>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</si>
  <si>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</si>
  <si>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</si>
  <si>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</si>
  <si>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</si>
  <si>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</si>
  <si>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</si>
  <si>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</si>
  <si>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</si>
  <si>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</si>
  <si>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</si>
  <si>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</si>
  <si>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</si>
  <si>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</si>
  <si>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</si>
  <si>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</si>
  <si>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</si>
  <si>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</si>
  <si>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</si>
  <si>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</si>
  <si>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</si>
  <si>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</si>
  <si>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</si>
  <si>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</si>
  <si>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</si>
  <si>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</si>
  <si>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</si>
  <si>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</si>
  <si>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</si>
  <si>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</si>
  <si>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</si>
  <si>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</si>
  <si>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</si>
  <si>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</si>
  <si>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</si>
  <si>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</si>
  <si>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</si>
  <si>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</si>
  <si>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</si>
  <si>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</si>
  <si>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</si>
  <si>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</si>
  <si>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</si>
  <si>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</si>
  <si>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</si>
  <si>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</si>
  <si>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</si>
  <si>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</si>
  <si>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</si>
  <si>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</si>
  <si>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</si>
  <si>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</si>
  <si>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</si>
  <si>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</si>
  <si>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</si>
  <si>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</si>
  <si>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</si>
  <si>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</si>
  <si>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</si>
  <si>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</si>
  <si>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</si>
  <si>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</si>
  <si>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</si>
  <si>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</si>
  <si>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</si>
  <si>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</si>
  <si>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</si>
  <si>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</si>
  <si>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</si>
  <si>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</si>
  <si>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</si>
  <si>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</si>
  <si>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</si>
  <si>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</si>
  <si>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</si>
  <si>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</si>
  <si>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</si>
  <si>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</si>
  <si>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</si>
  <si>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</si>
  <si>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</si>
  <si>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</si>
  <si>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</si>
  <si>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</si>
  <si>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</si>
  <si>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</si>
  <si>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</si>
  <si>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</si>
  <si>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</si>
  <si>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</si>
  <si>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</si>
  <si>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</si>
  <si>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</si>
  <si>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</si>
  <si>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</si>
  <si>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</si>
  <si>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</si>
  <si>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</si>
  <si>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</si>
  <si>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</si>
  <si>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</si>
  <si>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</si>
  <si>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</si>
  <si>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</si>
  <si>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</si>
  <si>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</si>
  <si>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</si>
  <si>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</si>
  <si>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</si>
  <si>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</si>
  <si>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</si>
  <si>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</si>
  <si>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</si>
  <si>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</si>
  <si>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</si>
  <si>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</si>
  <si>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</si>
  <si>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</si>
  <si>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</si>
  <si>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</si>
  <si>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</si>
  <si>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</si>
  <si>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</si>
  <si>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</si>
  <si>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</si>
  <si>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</si>
  <si>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</si>
  <si>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</si>
  <si>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</si>
  <si>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</si>
  <si>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</si>
  <si>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</si>
  <si>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</si>
  <si>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</si>
  <si>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</si>
  <si>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</si>
  <si>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</si>
  <si>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</si>
  <si>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</si>
  <si>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</si>
  <si>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</si>
  <si>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</si>
  <si>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</si>
  <si>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</si>
  <si>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</si>
  <si>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</si>
  <si>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</si>
  <si>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</si>
  <si>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</si>
  <si>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</si>
  <si>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</si>
  <si>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</si>
  <si>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</si>
  <si>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</si>
  <si>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</si>
  <si>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</si>
  <si>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</si>
  <si>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</si>
  <si>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</si>
  <si>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</si>
  <si>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</si>
  <si>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</si>
  <si>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</si>
  <si>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</si>
  <si>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</si>
  <si>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</si>
  <si>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</si>
  <si>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</si>
  <si>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</si>
  <si>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</si>
  <si>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</si>
  <si>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</si>
  <si>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</si>
  <si>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</si>
  <si>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</si>
  <si>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</si>
  <si>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褒扬纪念★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</si>
  <si>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</si>
  <si>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</si>
  <si>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</si>
  <si>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</si>
  <si>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</si>
  <si>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</si>
  <si>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</si>
  <si>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</si>
  <si>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</si>
  <si>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</si>
  <si>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</si>
  <si>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</si>
  <si>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</si>
  <si>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</si>
  <si>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</si>
  <si>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</si>
  <si>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</si>
  <si>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</si>
  <si>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</si>
  <si>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</si>
  <si>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</si>
  <si>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</si>
  <si>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</si>
  <si>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</si>
  <si>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</si>
  <si>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</si>
  <si>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</si>
  <si>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</si>
  <si>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</si>
  <si>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</si>
  <si>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</si>
  <si>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</si>
  <si>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</si>
  <si>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</si>
  <si>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</si>
  <si>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</si>
  <si>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</si>
  <si>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</si>
  <si>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</si>
  <si>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</si>
  <si>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</si>
  <si>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</si>
  <si>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</si>
  <si>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</si>
  <si>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</si>
  <si>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</si>
  <si>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</si>
  <si>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</si>
  <si>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</si>
  <si>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</si>
  <si>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</si>
  <si>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</si>
  <si>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</si>
  <si>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</si>
  <si>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</si>
  <si>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</si>
  <si>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</si>
  <si>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</si>
  <si>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</si>
  <si>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</si>
  <si>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</si>
  <si>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</si>
  <si>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</si>
  <si>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</si>
  <si>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</si>
  <si>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</si>
  <si>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</si>
  <si>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</si>
  <si>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</si>
  <si>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</si>
  <si>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</si>
  <si>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</si>
  <si>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</si>
  <si>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</si>
  <si>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</si>
  <si>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</si>
  <si>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</si>
  <si>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</si>
  <si>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</si>
  <si>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</si>
  <si>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</si>
  <si>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</si>
  <si>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</si>
  <si>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</si>
  <si>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</si>
  <si>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</si>
  <si>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</si>
  <si>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</si>
  <si>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</si>
  <si>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</si>
  <si>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</si>
  <si>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</si>
  <si>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</si>
  <si>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</si>
  <si>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</si>
  <si>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</si>
  <si>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</si>
  <si>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</si>
  <si>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</si>
  <si>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</si>
  <si>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</si>
  <si>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</si>
  <si>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</si>
  <si>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</si>
  <si>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</si>
  <si>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</si>
  <si>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</si>
  <si>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</si>
  <si>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</si>
  <si>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</si>
  <si>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</si>
  <si>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</si>
  <si>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</si>
  <si>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</si>
  <si>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</si>
  <si>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</si>
  <si>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</si>
  <si>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中医药事务★</t>
  </si>
  <si>
    <t xml:space="preserve">       其他中医药事务支出★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</si>
  <si>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</si>
  <si>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</si>
  <si>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</si>
  <si>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</si>
  <si>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</si>
  <si>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</si>
  <si>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</si>
  <si>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</si>
  <si>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</si>
  <si>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</si>
  <si>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</si>
  <si>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</si>
  <si>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</si>
  <si>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</si>
  <si>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</si>
  <si>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</si>
  <si>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</si>
  <si>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</si>
  <si>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</si>
  <si>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</si>
  <si>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</si>
  <si>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</si>
  <si>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</si>
  <si>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</si>
  <si>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</si>
  <si>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</si>
  <si>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</si>
  <si>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</si>
  <si>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</si>
  <si>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</si>
  <si>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</si>
  <si>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</si>
  <si>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</si>
  <si>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</si>
  <si>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</si>
  <si>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</si>
  <si>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</si>
  <si>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</si>
  <si>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</si>
  <si>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</si>
  <si>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</si>
  <si>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</si>
  <si>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</si>
  <si>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</si>
  <si>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</si>
  <si>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</si>
  <si>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</si>
  <si>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</si>
  <si>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</si>
  <si>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</si>
  <si>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</si>
  <si>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</si>
  <si>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</si>
  <si>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</si>
  <si>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</si>
  <si>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</si>
  <si>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</si>
  <si>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  可再生能源</t>
  </si>
  <si>
    <t xml:space="preserve">    循环经济</t>
  </si>
  <si>
    <t xml:space="preserve">  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</si>
  <si>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</si>
  <si>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</si>
  <si>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</si>
  <si>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</si>
  <si>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</si>
  <si>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</si>
  <si>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</si>
  <si>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</si>
  <si>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</si>
  <si>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</si>
  <si>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</si>
  <si>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</si>
  <si>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</si>
  <si>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</si>
  <si>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</si>
  <si>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</si>
  <si>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</si>
  <si>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</si>
  <si>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</si>
  <si>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</si>
  <si>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</si>
  <si>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</si>
  <si>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</si>
  <si>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</si>
  <si>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</si>
  <si>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</si>
  <si>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</si>
  <si>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</si>
  <si>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</si>
  <si>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</si>
  <si>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</si>
  <si>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</si>
  <si>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</si>
  <si>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</si>
  <si>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</si>
  <si>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</si>
  <si>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</si>
  <si>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</si>
  <si>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</si>
  <si>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</si>
  <si>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</si>
  <si>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</si>
  <si>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</si>
  <si>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</si>
  <si>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</si>
  <si>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</si>
  <si>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</si>
  <si>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</si>
  <si>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</si>
  <si>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农业生态资源保护★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</si>
  <si>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</si>
  <si>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</si>
  <si>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</si>
  <si>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</si>
  <si>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</si>
  <si>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</si>
  <si>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</si>
  <si>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</si>
  <si>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</si>
  <si>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</si>
  <si>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</si>
  <si>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</si>
  <si>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</si>
  <si>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</si>
  <si>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</si>
  <si>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</si>
  <si>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</si>
  <si>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</si>
  <si>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</si>
  <si>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</si>
  <si>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</si>
  <si>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</si>
  <si>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</si>
  <si>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</si>
  <si>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</si>
  <si>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</si>
  <si>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</si>
  <si>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</si>
  <si>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</si>
  <si>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</si>
  <si>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</si>
  <si>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</si>
  <si>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</si>
  <si>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</si>
  <si>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</si>
  <si>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</si>
  <si>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</si>
  <si>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</si>
  <si>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</si>
  <si>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</si>
  <si>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</si>
  <si>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</si>
  <si>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</si>
  <si>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</si>
  <si>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</si>
  <si>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</si>
  <si>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农村供水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</si>
  <si>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</si>
  <si>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</si>
  <si>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</si>
  <si>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</si>
  <si>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</si>
  <si>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</si>
  <si>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</si>
  <si>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</si>
  <si>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</si>
  <si>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</si>
  <si>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</si>
  <si>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</si>
  <si>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</si>
  <si>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</si>
  <si>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</si>
  <si>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</si>
  <si>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</si>
  <si>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</si>
  <si>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</si>
  <si>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</si>
  <si>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</si>
  <si>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</si>
  <si>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</si>
  <si>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</si>
  <si>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</si>
  <si>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</si>
  <si>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</si>
  <si>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</si>
  <si>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</si>
  <si>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</si>
  <si>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</si>
  <si>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</si>
  <si>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</si>
  <si>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</si>
  <si>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</si>
  <si>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</si>
  <si>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</si>
  <si>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</si>
  <si>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</si>
  <si>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</si>
  <si>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</si>
  <si>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</si>
  <si>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</si>
  <si>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</si>
  <si>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</si>
  <si>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</si>
  <si>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</si>
  <si>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</si>
  <si>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</si>
  <si>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</si>
  <si>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</si>
  <si>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</si>
  <si>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</si>
  <si>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</si>
  <si>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</si>
  <si>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</si>
  <si>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</si>
  <si>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</si>
  <si>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</si>
  <si>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</si>
  <si>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</si>
  <si>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</si>
  <si>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</si>
  <si>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</si>
  <si>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</si>
  <si>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</si>
  <si>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</si>
  <si>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</si>
  <si>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</si>
  <si>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</si>
  <si>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</si>
  <si>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</si>
  <si>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</si>
  <si>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</si>
  <si>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</si>
  <si>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</si>
  <si>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</si>
  <si>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</si>
  <si>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</si>
  <si>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</si>
  <si>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</si>
  <si>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</si>
  <si>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</si>
  <si>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</si>
  <si>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</si>
  <si>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</si>
  <si>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</si>
  <si>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</si>
  <si>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</si>
  <si>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</si>
  <si>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</si>
  <si>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</si>
  <si>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</si>
  <si>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</si>
  <si>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</si>
  <si>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</si>
  <si>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</si>
  <si>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</si>
  <si>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</si>
  <si>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</si>
  <si>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</si>
  <si>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</si>
  <si>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</si>
  <si>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</si>
  <si>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</si>
  <si>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</si>
  <si>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</si>
  <si>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</si>
  <si>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</si>
  <si>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</si>
  <si>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</si>
  <si>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</si>
  <si>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</si>
  <si>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</si>
  <si>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</si>
  <si>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</si>
  <si>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</si>
  <si>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</si>
  <si>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</si>
  <si>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</si>
  <si>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</si>
  <si>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</si>
  <si>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</si>
  <si>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</si>
  <si>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</si>
  <si>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</si>
  <si>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</si>
  <si>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</si>
  <si>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</si>
  <si>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</si>
  <si>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</si>
  <si>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</si>
  <si>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</si>
  <si>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</si>
  <si>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</si>
  <si>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</si>
  <si>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</si>
  <si>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</si>
  <si>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</si>
  <si>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</si>
  <si>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</si>
  <si>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</si>
  <si>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十六、金融支出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</si>
  <si>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</si>
  <si>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</si>
  <si>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</si>
  <si>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</si>
  <si>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</si>
  <si>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</si>
  <si>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</si>
  <si>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</si>
  <si>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</si>
  <si>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</si>
  <si>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</si>
  <si>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</si>
  <si>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</si>
  <si>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</si>
  <si>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</si>
  <si>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</si>
  <si>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</si>
  <si>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</si>
  <si>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</si>
  <si>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</si>
  <si>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</si>
  <si>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</si>
  <si>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</si>
  <si>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</si>
  <si>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</si>
  <si>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</si>
  <si>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</si>
  <si>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</si>
  <si>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</si>
  <si>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</si>
  <si>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</si>
  <si>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</si>
  <si>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</si>
  <si>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</si>
  <si>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</si>
  <si>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</si>
  <si>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自然资源规划及管理</t>
  </si>
  <si>
    <t xml:space="preserve">      土地资源调查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</si>
  <si>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</si>
  <si>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</si>
  <si>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</si>
  <si>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</si>
  <si>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国土整治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</si>
  <si>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</si>
  <si>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</si>
  <si>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</si>
  <si>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</si>
  <si>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</si>
  <si>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</si>
  <si>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</si>
  <si>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</si>
  <si>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</si>
  <si>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</si>
  <si>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</si>
  <si>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</si>
  <si>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</si>
  <si>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</si>
  <si>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</si>
  <si>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</si>
  <si>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</si>
  <si>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</si>
  <si>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</si>
  <si>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</si>
  <si>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</si>
  <si>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</si>
  <si>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</si>
  <si>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</si>
  <si>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</si>
  <si>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</si>
  <si>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</si>
  <si>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</si>
  <si>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</si>
  <si>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</si>
  <si>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</si>
  <si>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</si>
  <si>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</si>
  <si>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</si>
  <si>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</si>
  <si>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</si>
  <si>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</si>
  <si>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</si>
  <si>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</si>
  <si>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</si>
  <si>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</si>
  <si>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</si>
  <si>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保障性租赁住房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</si>
  <si>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</si>
  <si>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</si>
  <si>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</si>
  <si>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</si>
  <si>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</si>
  <si>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</si>
  <si>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</si>
  <si>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</si>
  <si>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</si>
  <si>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</si>
  <si>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</si>
  <si>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</si>
  <si>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</si>
  <si>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</si>
  <si>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</si>
  <si>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</si>
  <si>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</si>
  <si>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</si>
  <si>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</si>
  <si>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</si>
  <si>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</si>
  <si>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</si>
  <si>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</si>
  <si>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</si>
  <si>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</si>
  <si>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</si>
  <si>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</si>
  <si>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</si>
  <si>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</si>
  <si>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</si>
  <si>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</si>
  <si>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</si>
  <si>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</si>
  <si>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</si>
  <si>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</si>
  <si>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</si>
  <si>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</si>
  <si>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</si>
  <si>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</si>
  <si>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</si>
  <si>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</si>
  <si>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</si>
  <si>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</si>
  <si>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</si>
  <si>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</si>
  <si>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</si>
  <si>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</si>
  <si>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</si>
  <si>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</si>
  <si>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</si>
  <si>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</si>
  <si>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</si>
  <si>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</si>
  <si>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</si>
  <si>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</si>
  <si>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</si>
  <si>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</si>
  <si>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</si>
  <si>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</si>
  <si>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</si>
  <si>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</si>
  <si>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</si>
  <si>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</si>
  <si>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</si>
  <si>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</si>
  <si>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</si>
  <si>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</si>
  <si>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</si>
  <si>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</si>
  <si>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</si>
  <si>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</si>
  <si>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</si>
  <si>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</si>
  <si>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</si>
  <si>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</si>
  <si>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</si>
  <si>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</si>
  <si>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</si>
  <si>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</si>
  <si>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</si>
  <si>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</si>
  <si>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</si>
  <si>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</si>
  <si>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</si>
  <si>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</si>
  <si>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</si>
  <si>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</si>
  <si>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</si>
  <si>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</si>
  <si>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</si>
  <si>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</si>
  <si>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</si>
  <si>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</si>
  <si>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</si>
  <si>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二十二、预备费</t>
  </si>
  <si>
    <t>二十三、其他支出</t>
  </si>
  <si>
    <t xml:space="preserve">    年初预留</t>
  </si>
  <si>
    <t xml:space="preserve">      其他支出</t>
  </si>
  <si>
    <t>二十四、债务付息支出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</si>
  <si>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</si>
  <si>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</si>
  <si>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</si>
  <si>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</si>
  <si>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</si>
  <si>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二十五、债务发行费用支出</t>
  </si>
  <si>
    <t xml:space="preserve">    地方政府一般债务发行费用支出</t>
  </si>
  <si>
    <t>一般公共预算收入合计</t>
  </si>
  <si>
    <t>一般公共预算支出合计</t>
  </si>
  <si>
    <t>转移性收入</t>
  </si>
  <si>
    <t>转移性支出</t>
  </si>
  <si>
    <t xml:space="preserve">    上级补助收入</t>
  </si>
  <si>
    <t xml:space="preserve">    上解支出</t>
  </si>
  <si>
    <t xml:space="preserve">        返还性收入</t>
  </si>
  <si>
    <t xml:space="preserve">        体制上解支出</t>
  </si>
  <si>
    <t xml:space="preserve">        一般性转移支付收入</t>
  </si>
  <si>
    <t xml:space="preserve">        专项上解支出</t>
  </si>
  <si>
    <t xml:space="preserve">        专项转移支付收入</t>
  </si>
  <si>
    <t xml:space="preserve">    补助下级支出</t>
  </si>
  <si>
    <t xml:space="preserve">    上解收入</t>
  </si>
  <si>
    <t xml:space="preserve">        返还性支出</t>
  </si>
  <si>
    <t xml:space="preserve">        体制上解收入</t>
  </si>
  <si>
    <t xml:space="preserve">        一般性转移支付</t>
  </si>
  <si>
    <t xml:space="preserve">        专项上解收入</t>
  </si>
  <si>
    <t xml:space="preserve">        专项转移支付</t>
  </si>
  <si>
    <t xml:space="preserve">    上年结余收入</t>
  </si>
  <si>
    <t xml:space="preserve">    年终结余</t>
  </si>
  <si>
    <t xml:space="preserve">    调入资金</t>
  </si>
  <si>
    <t>债务还本支出</t>
  </si>
  <si>
    <t xml:space="preserve">        从政府性基金预算调入一般公共预算</t>
  </si>
  <si>
    <t xml:space="preserve">        从国有资本经营预算调入一般公共预算</t>
  </si>
  <si>
    <t xml:space="preserve">        从其他资金调入一般公共预算</t>
  </si>
  <si>
    <t xml:space="preserve">    债务转贷收入</t>
  </si>
  <si>
    <t xml:space="preserve">        地方政府一般债务转贷收入</t>
  </si>
  <si>
    <t xml:space="preserve">    接受其他地区援助收入</t>
  </si>
  <si>
    <t xml:space="preserve">    动用预算稳定调节基金</t>
  </si>
  <si>
    <t>收入总计</t>
  </si>
  <si>
    <t>支出总计</t>
  </si>
  <si>
    <t xml:space="preserve">   南宁经济技术开发区2024年一般公共预算</t>
  </si>
  <si>
    <t xml:space="preserve">  （按政府预算支出经济分类科目）调整方案</t>
  </si>
  <si>
    <t>科目编码</t>
  </si>
  <si>
    <t>项 目 名 称</t>
  </si>
  <si>
    <t>年初预算数</t>
  </si>
  <si>
    <t>2024年调整预算</t>
  </si>
  <si>
    <t>比第一次调整预算数增减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</si>
  <si>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</si>
  <si>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</si>
  <si>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</si>
  <si>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</si>
  <si>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</si>
  <si>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</si>
  <si>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</si>
  <si>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</si>
  <si>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</si>
  <si>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</si>
  <si>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</si>
  <si>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</si>
  <si>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</si>
  <si>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</si>
  <si>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</si>
  <si>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</si>
  <si>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</si>
  <si>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</si>
  <si>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</si>
  <si>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</si>
  <si>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</si>
  <si>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</si>
  <si>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</si>
  <si>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</si>
  <si>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</si>
  <si>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</si>
  <si>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</si>
  <si>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</si>
  <si>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</si>
  <si>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</si>
  <si>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</si>
  <si>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</si>
  <si>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</si>
  <si>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</si>
  <si>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</si>
  <si>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</si>
  <si>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</si>
  <si>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</si>
  <si>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</si>
  <si>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</si>
  <si>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</si>
  <si>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</si>
  <si>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</si>
  <si>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</si>
  <si>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</si>
  <si>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</si>
  <si>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</si>
  <si>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</si>
  <si>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</si>
  <si>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</si>
  <si>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</si>
  <si>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</si>
  <si>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</si>
  <si>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预备费及预留</t>
  </si>
  <si>
    <t xml:space="preserve">  预备费</t>
  </si>
  <si>
    <t xml:space="preserve">  预留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</si>
  <si>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</si>
  <si>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</si>
  <si>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</si>
  <si>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</si>
  <si>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</si>
  <si>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年终结余</t>
  </si>
  <si>
    <t xml:space="preserve">  国内债务还本</t>
  </si>
  <si>
    <t>一般公共预算支出总计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</si>
</sst>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 ;[Red]\-#,##0\ "/>
    <numFmt numFmtId="178" formatCode="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30"/>
      <name val="方正小标宋简体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0" borderId="0"/>
    <xf numFmtId="0" fontId="2" fillId="0" borderId="0" applyBorder="0">
      <alignment vertical="center"/>
    </xf>
    <xf numFmtId="0" fontId="34" fillId="0" borderId="0" applyBorder="0">
      <alignment vertical="center"/>
    </xf>
    <xf numFmtId="0" fontId="2" fillId="0" borderId="0" applyProtection="0">
      <alignment vertical="center"/>
    </xf>
    <xf numFmtId="0" fontId="2" fillId="0" borderId="0"/>
  </cellStyleXfs>
  <cellXfs count="8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/>
    <xf numFmtId="176" fontId="2" fillId="0" borderId="0" xfId="49" applyNumberFormat="1" applyFont="1" applyFill="1"/>
    <xf numFmtId="0" fontId="3" fillId="0" borderId="0" xfId="49" applyFont="1" applyFill="1" applyAlignment="1">
      <alignment horizontal="center" vertical="center"/>
    </xf>
    <xf numFmtId="176" fontId="3" fillId="0" borderId="0" xfId="49" applyNumberFormat="1" applyFont="1" applyFill="1" applyAlignment="1">
      <alignment horizontal="center" vertical="center"/>
    </xf>
    <xf numFmtId="0" fontId="4" fillId="0" borderId="0" xfId="49" applyFont="1" applyFill="1"/>
    <xf numFmtId="176" fontId="4" fillId="0" borderId="0" xfId="49" applyNumberFormat="1" applyFont="1" applyFill="1"/>
    <xf numFmtId="0" fontId="4" fillId="0" borderId="0" xfId="49" applyFont="1" applyFill="1" applyAlignment="1">
      <alignment horizontal="right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176" fontId="5" fillId="0" borderId="3" xfId="49" applyNumberFormat="1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 applyProtection="1">
      <alignment horizontal="left" vertical="center"/>
    </xf>
    <xf numFmtId="0" fontId="5" fillId="0" borderId="2" xfId="49" applyNumberFormat="1" applyFont="1" applyFill="1" applyBorder="1" applyAlignment="1" applyProtection="1">
      <alignment vertical="center"/>
    </xf>
    <xf numFmtId="177" fontId="5" fillId="0" borderId="2" xfId="49" applyNumberFormat="1" applyFont="1" applyFill="1" applyBorder="1" applyAlignment="1" applyProtection="1">
      <alignment horizontal="right" vertical="center" wrapText="1"/>
    </xf>
    <xf numFmtId="176" fontId="5" fillId="0" borderId="2" xfId="49" applyNumberFormat="1" applyFont="1" applyFill="1" applyBorder="1" applyAlignment="1" applyProtection="1">
      <alignment horizontal="right" vertical="center" wrapText="1"/>
    </xf>
    <xf numFmtId="10" fontId="5" fillId="0" borderId="2" xfId="49" applyNumberFormat="1" applyFont="1" applyFill="1" applyBorder="1" applyAlignment="1" applyProtection="1">
      <alignment horizontal="right" vertical="center" wrapText="1"/>
    </xf>
    <xf numFmtId="0" fontId="4" fillId="0" borderId="2" xfId="49" applyNumberFormat="1" applyFont="1" applyFill="1" applyBorder="1" applyAlignment="1" applyProtection="1">
      <alignment vertical="center"/>
    </xf>
    <xf numFmtId="177" fontId="4" fillId="0" borderId="2" xfId="49" applyNumberFormat="1" applyFont="1" applyFill="1" applyBorder="1" applyAlignment="1" applyProtection="1">
      <alignment horizontal="right" vertical="center" wrapText="1"/>
    </xf>
    <xf numFmtId="176" fontId="4" fillId="0" borderId="2" xfId="49" applyNumberFormat="1" applyFont="1" applyFill="1" applyBorder="1" applyAlignment="1" applyProtection="1">
      <alignment horizontal="right" vertical="center" wrapText="1"/>
    </xf>
    <xf numFmtId="10" fontId="4" fillId="0" borderId="2" xfId="49" applyNumberFormat="1" applyFont="1" applyFill="1" applyBorder="1" applyAlignment="1" applyProtection="1">
      <alignment horizontal="right" vertical="center" wrapText="1"/>
    </xf>
    <xf numFmtId="178" fontId="5" fillId="0" borderId="2" xfId="49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vertical="center"/>
    </xf>
    <xf numFmtId="0" fontId="5" fillId="0" borderId="2" xfId="49" applyNumberFormat="1" applyFont="1" applyFill="1" applyBorder="1" applyAlignment="1" applyProtection="1">
      <alignment horizontal="left" vertical="center"/>
    </xf>
    <xf numFmtId="0" fontId="5" fillId="0" borderId="2" xfId="49" applyNumberFormat="1" applyFont="1" applyFill="1" applyBorder="1" applyAlignment="1" applyProtection="1">
      <alignment horizontal="center" vertical="center"/>
    </xf>
    <xf numFmtId="0" fontId="5" fillId="0" borderId="3" xfId="49" applyNumberFormat="1" applyFont="1" applyFill="1" applyBorder="1" applyAlignment="1" applyProtection="1">
      <alignment horizontal="center" vertical="center"/>
    </xf>
    <xf numFmtId="0" fontId="5" fillId="0" borderId="4" xfId="49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8" fillId="0" borderId="0" xfId="50" applyFont="1" applyFill="1" applyAlignment="1">
      <alignment horizontal="center" vertical="center"/>
    </xf>
    <xf numFmtId="176" fontId="8" fillId="0" borderId="0" xfId="50" applyNumberFormat="1" applyFont="1" applyFill="1" applyAlignment="1">
      <alignment horizontal="center" vertical="center"/>
    </xf>
    <xf numFmtId="176" fontId="5" fillId="0" borderId="2" xfId="50" applyNumberFormat="1" applyFont="1" applyFill="1" applyBorder="1" applyAlignment="1">
      <alignment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 applyProtection="1">
      <alignment horizontal="left" vertical="center" wrapText="1"/>
      <protection locked="0"/>
    </xf>
    <xf numFmtId="176" fontId="5" fillId="0" borderId="2" xfId="50" applyNumberFormat="1" applyFont="1" applyFill="1" applyBorder="1" applyAlignment="1" applyProtection="1">
      <alignment horizontal="right" vertical="center" wrapText="1"/>
      <protection locked="0"/>
    </xf>
    <xf numFmtId="10" fontId="5" fillId="0" borderId="2" xfId="50" applyNumberFormat="1" applyFont="1" applyFill="1" applyBorder="1" applyAlignment="1">
      <alignment horizontal="right" vertical="center" wrapText="1"/>
    </xf>
    <xf numFmtId="178" fontId="5" fillId="0" borderId="3" xfId="50" applyNumberFormat="1" applyFont="1" applyFill="1" applyBorder="1" applyAlignment="1" applyProtection="1">
      <alignment horizontal="left" vertical="center" wrapText="1"/>
      <protection locked="0"/>
    </xf>
    <xf numFmtId="176" fontId="5" fillId="0" borderId="2" xfId="50" applyNumberFormat="1" applyFont="1" applyFill="1" applyBorder="1" applyAlignment="1" applyProtection="1">
      <alignment horizontal="left" vertical="center" wrapText="1"/>
      <protection locked="0"/>
    </xf>
    <xf numFmtId="176" fontId="5" fillId="0" borderId="2" xfId="50" applyNumberFormat="1" applyFont="1" applyFill="1" applyBorder="1" applyAlignment="1">
      <alignment horizontal="right" vertical="center" wrapText="1"/>
    </xf>
    <xf numFmtId="0" fontId="4" fillId="0" borderId="2" xfId="50" applyFont="1" applyFill="1" applyBorder="1" applyAlignment="1" applyProtection="1">
      <alignment horizontal="left" vertical="center" wrapText="1"/>
      <protection locked="0"/>
    </xf>
    <xf numFmtId="176" fontId="9" fillId="0" borderId="2" xfId="51" applyNumberFormat="1" applyFont="1" applyFill="1" applyBorder="1" applyAlignment="1" applyProtection="1">
      <alignment horizontal="right" vertical="center" wrapText="1"/>
      <protection locked="0"/>
    </xf>
    <xf numFmtId="176" fontId="10" fillId="0" borderId="2" xfId="51" applyNumberFormat="1" applyFont="1" applyFill="1" applyBorder="1" applyAlignment="1" applyProtection="1">
      <alignment horizontal="right" vertical="center" wrapText="1"/>
      <protection locked="0"/>
    </xf>
    <xf numFmtId="176" fontId="4" fillId="0" borderId="2" xfId="50" applyNumberFormat="1" applyFont="1" applyFill="1" applyBorder="1" applyAlignment="1">
      <alignment horizontal="right" vertical="center" wrapText="1"/>
    </xf>
    <xf numFmtId="10" fontId="4" fillId="0" borderId="2" xfId="50" applyNumberFormat="1" applyFont="1" applyFill="1" applyBorder="1" applyAlignment="1">
      <alignment horizontal="right" vertical="center" wrapText="1"/>
    </xf>
    <xf numFmtId="178" fontId="4" fillId="0" borderId="3" xfId="50" applyNumberFormat="1" applyFont="1" applyFill="1" applyBorder="1" applyAlignment="1" applyProtection="1">
      <alignment horizontal="left" vertical="center" wrapText="1"/>
      <protection locked="0"/>
    </xf>
    <xf numFmtId="176" fontId="4" fillId="0" borderId="2" xfId="50" applyNumberFormat="1" applyFont="1" applyFill="1" applyBorder="1" applyAlignment="1" applyProtection="1">
      <alignment horizontal="left" vertical="center" wrapText="1"/>
      <protection locked="0"/>
    </xf>
    <xf numFmtId="176" fontId="9" fillId="0" borderId="2" xfId="0" applyNumberFormat="1" applyFont="1" applyFill="1" applyBorder="1" applyAlignment="1">
      <alignment horizontal="right" vertical="center" wrapText="1"/>
    </xf>
    <xf numFmtId="176" fontId="4" fillId="0" borderId="2" xfId="50" applyNumberFormat="1" applyFont="1" applyFill="1" applyBorder="1" applyAlignment="1" applyProtection="1">
      <alignment horizontal="right" vertical="center" wrapText="1"/>
      <protection locked="0"/>
    </xf>
    <xf numFmtId="1" fontId="4" fillId="0" borderId="2" xfId="50" applyNumberFormat="1" applyFont="1" applyFill="1" applyBorder="1" applyAlignment="1">
      <alignment horizontal="left" vertical="center" wrapText="1"/>
    </xf>
    <xf numFmtId="176" fontId="4" fillId="0" borderId="2" xfId="52" applyNumberFormat="1" applyFont="1" applyFill="1" applyBorder="1" applyAlignment="1">
      <alignment horizontal="right" vertical="center" wrapText="1"/>
    </xf>
    <xf numFmtId="176" fontId="4" fillId="0" borderId="2" xfId="52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Fill="1" applyBorder="1" applyAlignment="1">
      <alignment vertical="center"/>
    </xf>
    <xf numFmtId="176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176" fontId="4" fillId="0" borderId="0" xfId="50" applyNumberFormat="1" applyFont="1" applyFill="1" applyBorder="1" applyAlignment="1">
      <alignment horizontal="right"/>
    </xf>
    <xf numFmtId="0" fontId="4" fillId="0" borderId="0" xfId="50" applyFont="1" applyFill="1" applyBorder="1" applyAlignment="1">
      <alignment horizontal="right"/>
    </xf>
    <xf numFmtId="176" fontId="9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4" fillId="0" borderId="3" xfId="50" applyNumberFormat="1" applyFont="1" applyFill="1" applyBorder="1" applyAlignment="1">
      <alignment horizontal="right" vertical="center" wrapText="1"/>
    </xf>
    <xf numFmtId="1" fontId="4" fillId="0" borderId="2" xfId="50" applyNumberFormat="1" applyFont="1" applyFill="1" applyBorder="1" applyAlignment="1" applyProtection="1">
      <alignment horizontal="left" vertical="center" wrapText="1"/>
      <protection locked="0"/>
    </xf>
    <xf numFmtId="10" fontId="4" fillId="0" borderId="3" xfId="50" applyNumberFormat="1" applyFont="1" applyFill="1" applyBorder="1" applyAlignment="1">
      <alignment horizontal="right" vertical="center" wrapText="1"/>
    </xf>
    <xf numFmtId="1" fontId="5" fillId="0" borderId="2" xfId="50" applyNumberFormat="1" applyFont="1" applyFill="1" applyBorder="1" applyAlignment="1" applyProtection="1">
      <alignment horizontal="center" vertical="center" wrapText="1"/>
      <protection locked="0"/>
    </xf>
    <xf numFmtId="178" fontId="5" fillId="0" borderId="2" xfId="50" applyNumberFormat="1" applyFont="1" applyFill="1" applyBorder="1" applyAlignment="1" applyProtection="1">
      <alignment horizontal="center" vertical="center"/>
      <protection locked="0"/>
    </xf>
    <xf numFmtId="176" fontId="5" fillId="0" borderId="2" xfId="50" applyNumberFormat="1" applyFont="1" applyFill="1" applyBorder="1" applyAlignment="1" applyProtection="1">
      <alignment horizontal="center" vertical="center"/>
      <protection locked="0"/>
    </xf>
    <xf numFmtId="1" fontId="5" fillId="0" borderId="2" xfId="50" applyNumberFormat="1" applyFont="1" applyFill="1" applyBorder="1" applyAlignment="1" applyProtection="1">
      <alignment horizontal="left" vertical="center" wrapText="1"/>
      <protection locked="0"/>
    </xf>
    <xf numFmtId="178" fontId="5" fillId="0" borderId="2" xfId="50" applyNumberFormat="1" applyFont="1" applyFill="1" applyBorder="1" applyAlignment="1" applyProtection="1">
      <alignment horizontal="left" vertical="center"/>
      <protection locked="0"/>
    </xf>
    <xf numFmtId="176" fontId="5" fillId="0" borderId="2" xfId="50" applyNumberFormat="1" applyFont="1" applyFill="1" applyBorder="1" applyAlignment="1" applyProtection="1">
      <alignment horizontal="left" vertical="center"/>
      <protection locked="0"/>
    </xf>
    <xf numFmtId="178" fontId="4" fillId="0" borderId="2" xfId="50" applyNumberFormat="1" applyFont="1" applyFill="1" applyBorder="1" applyAlignment="1" applyProtection="1">
      <alignment horizontal="left" vertical="center"/>
      <protection locked="0"/>
    </xf>
    <xf numFmtId="176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Font="1" applyFill="1" applyBorder="1" applyAlignment="1">
      <alignment horizontal="left" vertical="center"/>
    </xf>
    <xf numFmtId="176" fontId="4" fillId="0" borderId="2" xfId="50" applyNumberFormat="1" applyFont="1" applyFill="1" applyBorder="1" applyAlignment="1">
      <alignment horizontal="left" vertical="center"/>
    </xf>
    <xf numFmtId="178" fontId="4" fillId="0" borderId="2" xfId="50" applyNumberFormat="1" applyFont="1" applyFill="1" applyBorder="1" applyAlignment="1">
      <alignment horizontal="left" vertical="center"/>
    </xf>
    <xf numFmtId="176" fontId="5" fillId="0" borderId="2" xfId="50" applyNumberFormat="1" applyFont="1" applyFill="1" applyBorder="1" applyAlignment="1">
      <alignment horizontal="left" vertical="center"/>
    </xf>
    <xf numFmtId="178" fontId="5" fillId="0" borderId="2" xfId="50" applyNumberFormat="1" applyFont="1" applyFill="1" applyBorder="1" applyAlignment="1">
      <alignment horizontal="left" vertical="center"/>
    </xf>
    <xf numFmtId="0" fontId="5" fillId="0" borderId="2" xfId="50" applyFont="1" applyFill="1" applyBorder="1" applyAlignment="1">
      <alignment horizontal="center" vertical="center"/>
    </xf>
    <xf numFmtId="178" fontId="5" fillId="0" borderId="2" xfId="50" applyNumberFormat="1" applyFont="1" applyFill="1" applyBorder="1" applyAlignment="1">
      <alignment horizontal="center" vertical="center"/>
    </xf>
    <xf numFmtId="176" fontId="5" fillId="0" borderId="2" xfId="50" applyNumberFormat="1" applyFont="1" applyFill="1" applyBorder="1" applyAlignment="1">
      <alignment horizontal="center" vertical="center"/>
    </xf>
    <xf numFmtId="0" fontId="11" fillId="0" borderId="0" xfId="53" applyFont="1"/>
    <xf numFmtId="0" fontId="2" fillId="0" borderId="0" xfId="53" applyFont="1"/>
    <xf numFmtId="0" fontId="12" fillId="0" borderId="0" xfId="53" applyFont="1"/>
    <xf numFmtId="0" fontId="13" fillId="0" borderId="0" xfId="53" applyFont="1" applyAlignment="1">
      <alignment horizontal="center" vertical="center" wrapText="1"/>
    </xf>
    <xf numFmtId="0" fontId="14" fillId="0" borderId="0" xfId="53" applyFont="1" applyAlignment="1">
      <alignment horizontal="center"/>
    </xf>
    <xf numFmtId="31" fontId="14" fillId="0" borderId="0" xfId="53" applyNumberFormat="1" applyFont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2" xfId="50"/>
    <cellStyle name="常规 10" xfId="51"/>
    <cellStyle name="常规 2 2 2" xfId="52"/>
    <cellStyle name="常规 2 10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A15" sqref="A15"/>
    </sheetView>
  </sheetViews>
  <sheetFormatPr defaultColWidth="9" defaultRowHeight="15.75"/>
  <cols>
    <col min="1" max="1" width="130.625" style="83" customWidth="1"/>
    <col min="2" max="242" width="9" style="83"/>
    <col min="243" max="243" width="6.375" style="83" customWidth="1"/>
    <col min="244" max="244" width="2.875" style="83" customWidth="1"/>
    <col min="245" max="245" width="6.125" style="83" customWidth="1"/>
    <col min="246" max="246" width="10.875" style="83" customWidth="1"/>
    <col min="247" max="247" width="16.125" style="83" customWidth="1"/>
    <col min="248" max="252" width="9" style="83"/>
    <col min="253" max="254" width="8.25" style="83" customWidth="1"/>
    <col min="255" max="255" width="9" style="83"/>
    <col min="256" max="256" width="11.375" style="83" customWidth="1"/>
    <col min="257" max="257" width="5.375" style="83" customWidth="1"/>
    <col min="258" max="498" width="9" style="83"/>
    <col min="499" max="499" width="6.375" style="83" customWidth="1"/>
    <col min="500" max="500" width="2.875" style="83" customWidth="1"/>
    <col min="501" max="501" width="6.125" style="83" customWidth="1"/>
    <col min="502" max="502" width="10.875" style="83" customWidth="1"/>
    <col min="503" max="503" width="16.125" style="83" customWidth="1"/>
    <col min="504" max="508" width="9" style="83"/>
    <col min="509" max="510" width="8.25" style="83" customWidth="1"/>
    <col min="511" max="511" width="9" style="83"/>
    <col min="512" max="512" width="11.375" style="83" customWidth="1"/>
    <col min="513" max="513" width="5.375" style="83" customWidth="1"/>
    <col min="514" max="754" width="9" style="83"/>
    <col min="755" max="755" width="6.375" style="83" customWidth="1"/>
    <col min="756" max="756" width="2.875" style="83" customWidth="1"/>
    <col min="757" max="757" width="6.125" style="83" customWidth="1"/>
    <col min="758" max="758" width="10.875" style="83" customWidth="1"/>
    <col min="759" max="759" width="16.125" style="83" customWidth="1"/>
    <col min="760" max="764" width="9" style="83"/>
    <col min="765" max="766" width="8.25" style="83" customWidth="1"/>
    <col min="767" max="767" width="9" style="83"/>
    <col min="768" max="768" width="11.375" style="83" customWidth="1"/>
    <col min="769" max="769" width="5.375" style="83" customWidth="1"/>
    <col min="770" max="1010" width="9" style="83"/>
    <col min="1011" max="1011" width="6.375" style="83" customWidth="1"/>
    <col min="1012" max="1012" width="2.875" style="83" customWidth="1"/>
    <col min="1013" max="1013" width="6.125" style="83" customWidth="1"/>
    <col min="1014" max="1014" width="10.875" style="83" customWidth="1"/>
    <col min="1015" max="1015" width="16.125" style="83" customWidth="1"/>
    <col min="1016" max="1020" width="9" style="83"/>
    <col min="1021" max="1022" width="8.25" style="83" customWidth="1"/>
    <col min="1023" max="1023" width="9" style="83"/>
    <col min="1024" max="1024" width="11.375" style="83" customWidth="1"/>
    <col min="1025" max="1025" width="5.375" style="83" customWidth="1"/>
    <col min="1026" max="1266" width="9" style="83"/>
    <col min="1267" max="1267" width="6.375" style="83" customWidth="1"/>
    <col min="1268" max="1268" width="2.875" style="83" customWidth="1"/>
    <col min="1269" max="1269" width="6.125" style="83" customWidth="1"/>
    <col min="1270" max="1270" width="10.875" style="83" customWidth="1"/>
    <col min="1271" max="1271" width="16.125" style="83" customWidth="1"/>
    <col min="1272" max="1276" width="9" style="83"/>
    <col min="1277" max="1278" width="8.25" style="83" customWidth="1"/>
    <col min="1279" max="1279" width="9" style="83"/>
    <col min="1280" max="1280" width="11.375" style="83" customWidth="1"/>
    <col min="1281" max="1281" width="5.375" style="83" customWidth="1"/>
    <col min="1282" max="1522" width="9" style="83"/>
    <col min="1523" max="1523" width="6.375" style="83" customWidth="1"/>
    <col min="1524" max="1524" width="2.875" style="83" customWidth="1"/>
    <col min="1525" max="1525" width="6.125" style="83" customWidth="1"/>
    <col min="1526" max="1526" width="10.875" style="83" customWidth="1"/>
    <col min="1527" max="1527" width="16.125" style="83" customWidth="1"/>
    <col min="1528" max="1532" width="9" style="83"/>
    <col min="1533" max="1534" width="8.25" style="83" customWidth="1"/>
    <col min="1535" max="1535" width="9" style="83"/>
    <col min="1536" max="1536" width="11.375" style="83" customWidth="1"/>
    <col min="1537" max="1537" width="5.375" style="83" customWidth="1"/>
    <col min="1538" max="1778" width="9" style="83"/>
    <col min="1779" max="1779" width="6.375" style="83" customWidth="1"/>
    <col min="1780" max="1780" width="2.875" style="83" customWidth="1"/>
    <col min="1781" max="1781" width="6.125" style="83" customWidth="1"/>
    <col min="1782" max="1782" width="10.875" style="83" customWidth="1"/>
    <col min="1783" max="1783" width="16.125" style="83" customWidth="1"/>
    <col min="1784" max="1788" width="9" style="83"/>
    <col min="1789" max="1790" width="8.25" style="83" customWidth="1"/>
    <col min="1791" max="1791" width="9" style="83"/>
    <col min="1792" max="1792" width="11.375" style="83" customWidth="1"/>
    <col min="1793" max="1793" width="5.375" style="83" customWidth="1"/>
    <col min="1794" max="2034" width="9" style="83"/>
    <col min="2035" max="2035" width="6.375" style="83" customWidth="1"/>
    <col min="2036" max="2036" width="2.875" style="83" customWidth="1"/>
    <col min="2037" max="2037" width="6.125" style="83" customWidth="1"/>
    <col min="2038" max="2038" width="10.875" style="83" customWidth="1"/>
    <col min="2039" max="2039" width="16.125" style="83" customWidth="1"/>
    <col min="2040" max="2044" width="9" style="83"/>
    <col min="2045" max="2046" width="8.25" style="83" customWidth="1"/>
    <col min="2047" max="2047" width="9" style="83"/>
    <col min="2048" max="2048" width="11.375" style="83" customWidth="1"/>
    <col min="2049" max="2049" width="5.375" style="83" customWidth="1"/>
    <col min="2050" max="2290" width="9" style="83"/>
    <col min="2291" max="2291" width="6.375" style="83" customWidth="1"/>
    <col min="2292" max="2292" width="2.875" style="83" customWidth="1"/>
    <col min="2293" max="2293" width="6.125" style="83" customWidth="1"/>
    <col min="2294" max="2294" width="10.875" style="83" customWidth="1"/>
    <col min="2295" max="2295" width="16.125" style="83" customWidth="1"/>
    <col min="2296" max="2300" width="9" style="83"/>
    <col min="2301" max="2302" width="8.25" style="83" customWidth="1"/>
    <col min="2303" max="2303" width="9" style="83"/>
    <col min="2304" max="2304" width="11.375" style="83" customWidth="1"/>
    <col min="2305" max="2305" width="5.375" style="83" customWidth="1"/>
    <col min="2306" max="2546" width="9" style="83"/>
    <col min="2547" max="2547" width="6.375" style="83" customWidth="1"/>
    <col min="2548" max="2548" width="2.875" style="83" customWidth="1"/>
    <col min="2549" max="2549" width="6.125" style="83" customWidth="1"/>
    <col min="2550" max="2550" width="10.875" style="83" customWidth="1"/>
    <col min="2551" max="2551" width="16.125" style="83" customWidth="1"/>
    <col min="2552" max="2556" width="9" style="83"/>
    <col min="2557" max="2558" width="8.25" style="83" customWidth="1"/>
    <col min="2559" max="2559" width="9" style="83"/>
    <col min="2560" max="2560" width="11.375" style="83" customWidth="1"/>
    <col min="2561" max="2561" width="5.375" style="83" customWidth="1"/>
    <col min="2562" max="2802" width="9" style="83"/>
    <col min="2803" max="2803" width="6.375" style="83" customWidth="1"/>
    <col min="2804" max="2804" width="2.875" style="83" customWidth="1"/>
    <col min="2805" max="2805" width="6.125" style="83" customWidth="1"/>
    <col min="2806" max="2806" width="10.875" style="83" customWidth="1"/>
    <col min="2807" max="2807" width="16.125" style="83" customWidth="1"/>
    <col min="2808" max="2812" width="9" style="83"/>
    <col min="2813" max="2814" width="8.25" style="83" customWidth="1"/>
    <col min="2815" max="2815" width="9" style="83"/>
    <col min="2816" max="2816" width="11.375" style="83" customWidth="1"/>
    <col min="2817" max="2817" width="5.375" style="83" customWidth="1"/>
    <col min="2818" max="3058" width="9" style="83"/>
    <col min="3059" max="3059" width="6.375" style="83" customWidth="1"/>
    <col min="3060" max="3060" width="2.875" style="83" customWidth="1"/>
    <col min="3061" max="3061" width="6.125" style="83" customWidth="1"/>
    <col min="3062" max="3062" width="10.875" style="83" customWidth="1"/>
    <col min="3063" max="3063" width="16.125" style="83" customWidth="1"/>
    <col min="3064" max="3068" width="9" style="83"/>
    <col min="3069" max="3070" width="8.25" style="83" customWidth="1"/>
    <col min="3071" max="3071" width="9" style="83"/>
    <col min="3072" max="3072" width="11.375" style="83" customWidth="1"/>
    <col min="3073" max="3073" width="5.375" style="83" customWidth="1"/>
    <col min="3074" max="3314" width="9" style="83"/>
    <col min="3315" max="3315" width="6.375" style="83" customWidth="1"/>
    <col min="3316" max="3316" width="2.875" style="83" customWidth="1"/>
    <col min="3317" max="3317" width="6.125" style="83" customWidth="1"/>
    <col min="3318" max="3318" width="10.875" style="83" customWidth="1"/>
    <col min="3319" max="3319" width="16.125" style="83" customWidth="1"/>
    <col min="3320" max="3324" width="9" style="83"/>
    <col min="3325" max="3326" width="8.25" style="83" customWidth="1"/>
    <col min="3327" max="3327" width="9" style="83"/>
    <col min="3328" max="3328" width="11.375" style="83" customWidth="1"/>
    <col min="3329" max="3329" width="5.375" style="83" customWidth="1"/>
    <col min="3330" max="3570" width="9" style="83"/>
    <col min="3571" max="3571" width="6.375" style="83" customWidth="1"/>
    <col min="3572" max="3572" width="2.875" style="83" customWidth="1"/>
    <col min="3573" max="3573" width="6.125" style="83" customWidth="1"/>
    <col min="3574" max="3574" width="10.875" style="83" customWidth="1"/>
    <col min="3575" max="3575" width="16.125" style="83" customWidth="1"/>
    <col min="3576" max="3580" width="9" style="83"/>
    <col min="3581" max="3582" width="8.25" style="83" customWidth="1"/>
    <col min="3583" max="3583" width="9" style="83"/>
    <col min="3584" max="3584" width="11.375" style="83" customWidth="1"/>
    <col min="3585" max="3585" width="5.375" style="83" customWidth="1"/>
    <col min="3586" max="3826" width="9" style="83"/>
    <col min="3827" max="3827" width="6.375" style="83" customWidth="1"/>
    <col min="3828" max="3828" width="2.875" style="83" customWidth="1"/>
    <col min="3829" max="3829" width="6.125" style="83" customWidth="1"/>
    <col min="3830" max="3830" width="10.875" style="83" customWidth="1"/>
    <col min="3831" max="3831" width="16.125" style="83" customWidth="1"/>
    <col min="3832" max="3836" width="9" style="83"/>
    <col min="3837" max="3838" width="8.25" style="83" customWidth="1"/>
    <col min="3839" max="3839" width="9" style="83"/>
    <col min="3840" max="3840" width="11.375" style="83" customWidth="1"/>
    <col min="3841" max="3841" width="5.375" style="83" customWidth="1"/>
    <col min="3842" max="4082" width="9" style="83"/>
    <col min="4083" max="4083" width="6.375" style="83" customWidth="1"/>
    <col min="4084" max="4084" width="2.875" style="83" customWidth="1"/>
    <col min="4085" max="4085" width="6.125" style="83" customWidth="1"/>
    <col min="4086" max="4086" width="10.875" style="83" customWidth="1"/>
    <col min="4087" max="4087" width="16.125" style="83" customWidth="1"/>
    <col min="4088" max="4092" width="9" style="83"/>
    <col min="4093" max="4094" width="8.25" style="83" customWidth="1"/>
    <col min="4095" max="4095" width="9" style="83"/>
    <col min="4096" max="4096" width="11.375" style="83" customWidth="1"/>
    <col min="4097" max="4097" width="5.375" style="83" customWidth="1"/>
    <col min="4098" max="4338" width="9" style="83"/>
    <col min="4339" max="4339" width="6.375" style="83" customWidth="1"/>
    <col min="4340" max="4340" width="2.875" style="83" customWidth="1"/>
    <col min="4341" max="4341" width="6.125" style="83" customWidth="1"/>
    <col min="4342" max="4342" width="10.875" style="83" customWidth="1"/>
    <col min="4343" max="4343" width="16.125" style="83" customWidth="1"/>
    <col min="4344" max="4348" width="9" style="83"/>
    <col min="4349" max="4350" width="8.25" style="83" customWidth="1"/>
    <col min="4351" max="4351" width="9" style="83"/>
    <col min="4352" max="4352" width="11.375" style="83" customWidth="1"/>
    <col min="4353" max="4353" width="5.375" style="83" customWidth="1"/>
    <col min="4354" max="4594" width="9" style="83"/>
    <col min="4595" max="4595" width="6.375" style="83" customWidth="1"/>
    <col min="4596" max="4596" width="2.875" style="83" customWidth="1"/>
    <col min="4597" max="4597" width="6.125" style="83" customWidth="1"/>
    <col min="4598" max="4598" width="10.875" style="83" customWidth="1"/>
    <col min="4599" max="4599" width="16.125" style="83" customWidth="1"/>
    <col min="4600" max="4604" width="9" style="83"/>
    <col min="4605" max="4606" width="8.25" style="83" customWidth="1"/>
    <col min="4607" max="4607" width="9" style="83"/>
    <col min="4608" max="4608" width="11.375" style="83" customWidth="1"/>
    <col min="4609" max="4609" width="5.375" style="83" customWidth="1"/>
    <col min="4610" max="4850" width="9" style="83"/>
    <col min="4851" max="4851" width="6.375" style="83" customWidth="1"/>
    <col min="4852" max="4852" width="2.875" style="83" customWidth="1"/>
    <col min="4853" max="4853" width="6.125" style="83" customWidth="1"/>
    <col min="4854" max="4854" width="10.875" style="83" customWidth="1"/>
    <col min="4855" max="4855" width="16.125" style="83" customWidth="1"/>
    <col min="4856" max="4860" width="9" style="83"/>
    <col min="4861" max="4862" width="8.25" style="83" customWidth="1"/>
    <col min="4863" max="4863" width="9" style="83"/>
    <col min="4864" max="4864" width="11.375" style="83" customWidth="1"/>
    <col min="4865" max="4865" width="5.375" style="83" customWidth="1"/>
    <col min="4866" max="5106" width="9" style="83"/>
    <col min="5107" max="5107" width="6.375" style="83" customWidth="1"/>
    <col min="5108" max="5108" width="2.875" style="83" customWidth="1"/>
    <col min="5109" max="5109" width="6.125" style="83" customWidth="1"/>
    <col min="5110" max="5110" width="10.875" style="83" customWidth="1"/>
    <col min="5111" max="5111" width="16.125" style="83" customWidth="1"/>
    <col min="5112" max="5116" width="9" style="83"/>
    <col min="5117" max="5118" width="8.25" style="83" customWidth="1"/>
    <col min="5119" max="5119" width="9" style="83"/>
    <col min="5120" max="5120" width="11.375" style="83" customWidth="1"/>
    <col min="5121" max="5121" width="5.375" style="83" customWidth="1"/>
    <col min="5122" max="5362" width="9" style="83"/>
    <col min="5363" max="5363" width="6.375" style="83" customWidth="1"/>
    <col min="5364" max="5364" width="2.875" style="83" customWidth="1"/>
    <col min="5365" max="5365" width="6.125" style="83" customWidth="1"/>
    <col min="5366" max="5366" width="10.875" style="83" customWidth="1"/>
    <col min="5367" max="5367" width="16.125" style="83" customWidth="1"/>
    <col min="5368" max="5372" width="9" style="83"/>
    <col min="5373" max="5374" width="8.25" style="83" customWidth="1"/>
    <col min="5375" max="5375" width="9" style="83"/>
    <col min="5376" max="5376" width="11.375" style="83" customWidth="1"/>
    <col min="5377" max="5377" width="5.375" style="83" customWidth="1"/>
    <col min="5378" max="5618" width="9" style="83"/>
    <col min="5619" max="5619" width="6.375" style="83" customWidth="1"/>
    <col min="5620" max="5620" width="2.875" style="83" customWidth="1"/>
    <col min="5621" max="5621" width="6.125" style="83" customWidth="1"/>
    <col min="5622" max="5622" width="10.875" style="83" customWidth="1"/>
    <col min="5623" max="5623" width="16.125" style="83" customWidth="1"/>
    <col min="5624" max="5628" width="9" style="83"/>
    <col min="5629" max="5630" width="8.25" style="83" customWidth="1"/>
    <col min="5631" max="5631" width="9" style="83"/>
    <col min="5632" max="5632" width="11.375" style="83" customWidth="1"/>
    <col min="5633" max="5633" width="5.375" style="83" customWidth="1"/>
    <col min="5634" max="5874" width="9" style="83"/>
    <col min="5875" max="5875" width="6.375" style="83" customWidth="1"/>
    <col min="5876" max="5876" width="2.875" style="83" customWidth="1"/>
    <col min="5877" max="5877" width="6.125" style="83" customWidth="1"/>
    <col min="5878" max="5878" width="10.875" style="83" customWidth="1"/>
    <col min="5879" max="5879" width="16.125" style="83" customWidth="1"/>
    <col min="5880" max="5884" width="9" style="83"/>
    <col min="5885" max="5886" width="8.25" style="83" customWidth="1"/>
    <col min="5887" max="5887" width="9" style="83"/>
    <col min="5888" max="5888" width="11.375" style="83" customWidth="1"/>
    <col min="5889" max="5889" width="5.375" style="83" customWidth="1"/>
    <col min="5890" max="6130" width="9" style="83"/>
    <col min="6131" max="6131" width="6.375" style="83" customWidth="1"/>
    <col min="6132" max="6132" width="2.875" style="83" customWidth="1"/>
    <col min="6133" max="6133" width="6.125" style="83" customWidth="1"/>
    <col min="6134" max="6134" width="10.875" style="83" customWidth="1"/>
    <col min="6135" max="6135" width="16.125" style="83" customWidth="1"/>
    <col min="6136" max="6140" width="9" style="83"/>
    <col min="6141" max="6142" width="8.25" style="83" customWidth="1"/>
    <col min="6143" max="6143" width="9" style="83"/>
    <col min="6144" max="6144" width="11.375" style="83" customWidth="1"/>
    <col min="6145" max="6145" width="5.375" style="83" customWidth="1"/>
    <col min="6146" max="6386" width="9" style="83"/>
    <col min="6387" max="6387" width="6.375" style="83" customWidth="1"/>
    <col min="6388" max="6388" width="2.875" style="83" customWidth="1"/>
    <col min="6389" max="6389" width="6.125" style="83" customWidth="1"/>
    <col min="6390" max="6390" width="10.875" style="83" customWidth="1"/>
    <col min="6391" max="6391" width="16.125" style="83" customWidth="1"/>
    <col min="6392" max="6396" width="9" style="83"/>
    <col min="6397" max="6398" width="8.25" style="83" customWidth="1"/>
    <col min="6399" max="6399" width="9" style="83"/>
    <col min="6400" max="6400" width="11.375" style="83" customWidth="1"/>
    <col min="6401" max="6401" width="5.375" style="83" customWidth="1"/>
    <col min="6402" max="6642" width="9" style="83"/>
    <col min="6643" max="6643" width="6.375" style="83" customWidth="1"/>
    <col min="6644" max="6644" width="2.875" style="83" customWidth="1"/>
    <col min="6645" max="6645" width="6.125" style="83" customWidth="1"/>
    <col min="6646" max="6646" width="10.875" style="83" customWidth="1"/>
    <col min="6647" max="6647" width="16.125" style="83" customWidth="1"/>
    <col min="6648" max="6652" width="9" style="83"/>
    <col min="6653" max="6654" width="8.25" style="83" customWidth="1"/>
    <col min="6655" max="6655" width="9" style="83"/>
    <col min="6656" max="6656" width="11.375" style="83" customWidth="1"/>
    <col min="6657" max="6657" width="5.375" style="83" customWidth="1"/>
    <col min="6658" max="6898" width="9" style="83"/>
    <col min="6899" max="6899" width="6.375" style="83" customWidth="1"/>
    <col min="6900" max="6900" width="2.875" style="83" customWidth="1"/>
    <col min="6901" max="6901" width="6.125" style="83" customWidth="1"/>
    <col min="6902" max="6902" width="10.875" style="83" customWidth="1"/>
    <col min="6903" max="6903" width="16.125" style="83" customWidth="1"/>
    <col min="6904" max="6908" width="9" style="83"/>
    <col min="6909" max="6910" width="8.25" style="83" customWidth="1"/>
    <col min="6911" max="6911" width="9" style="83"/>
    <col min="6912" max="6912" width="11.375" style="83" customWidth="1"/>
    <col min="6913" max="6913" width="5.375" style="83" customWidth="1"/>
    <col min="6914" max="7154" width="9" style="83"/>
    <col min="7155" max="7155" width="6.375" style="83" customWidth="1"/>
    <col min="7156" max="7156" width="2.875" style="83" customWidth="1"/>
    <col min="7157" max="7157" width="6.125" style="83" customWidth="1"/>
    <col min="7158" max="7158" width="10.875" style="83" customWidth="1"/>
    <col min="7159" max="7159" width="16.125" style="83" customWidth="1"/>
    <col min="7160" max="7164" width="9" style="83"/>
    <col min="7165" max="7166" width="8.25" style="83" customWidth="1"/>
    <col min="7167" max="7167" width="9" style="83"/>
    <col min="7168" max="7168" width="11.375" style="83" customWidth="1"/>
    <col min="7169" max="7169" width="5.375" style="83" customWidth="1"/>
    <col min="7170" max="7410" width="9" style="83"/>
    <col min="7411" max="7411" width="6.375" style="83" customWidth="1"/>
    <col min="7412" max="7412" width="2.875" style="83" customWidth="1"/>
    <col min="7413" max="7413" width="6.125" style="83" customWidth="1"/>
    <col min="7414" max="7414" width="10.875" style="83" customWidth="1"/>
    <col min="7415" max="7415" width="16.125" style="83" customWidth="1"/>
    <col min="7416" max="7420" width="9" style="83"/>
    <col min="7421" max="7422" width="8.25" style="83" customWidth="1"/>
    <col min="7423" max="7423" width="9" style="83"/>
    <col min="7424" max="7424" width="11.375" style="83" customWidth="1"/>
    <col min="7425" max="7425" width="5.375" style="83" customWidth="1"/>
    <col min="7426" max="7666" width="9" style="83"/>
    <col min="7667" max="7667" width="6.375" style="83" customWidth="1"/>
    <col min="7668" max="7668" width="2.875" style="83" customWidth="1"/>
    <col min="7669" max="7669" width="6.125" style="83" customWidth="1"/>
    <col min="7670" max="7670" width="10.875" style="83" customWidth="1"/>
    <col min="7671" max="7671" width="16.125" style="83" customWidth="1"/>
    <col min="7672" max="7676" width="9" style="83"/>
    <col min="7677" max="7678" width="8.25" style="83" customWidth="1"/>
    <col min="7679" max="7679" width="9" style="83"/>
    <col min="7680" max="7680" width="11.375" style="83" customWidth="1"/>
    <col min="7681" max="7681" width="5.375" style="83" customWidth="1"/>
    <col min="7682" max="7922" width="9" style="83"/>
    <col min="7923" max="7923" width="6.375" style="83" customWidth="1"/>
    <col min="7924" max="7924" width="2.875" style="83" customWidth="1"/>
    <col min="7925" max="7925" width="6.125" style="83" customWidth="1"/>
    <col min="7926" max="7926" width="10.875" style="83" customWidth="1"/>
    <col min="7927" max="7927" width="16.125" style="83" customWidth="1"/>
    <col min="7928" max="7932" width="9" style="83"/>
    <col min="7933" max="7934" width="8.25" style="83" customWidth="1"/>
    <col min="7935" max="7935" width="9" style="83"/>
    <col min="7936" max="7936" width="11.375" style="83" customWidth="1"/>
    <col min="7937" max="7937" width="5.375" style="83" customWidth="1"/>
    <col min="7938" max="8178" width="9" style="83"/>
    <col min="8179" max="8179" width="6.375" style="83" customWidth="1"/>
    <col min="8180" max="8180" width="2.875" style="83" customWidth="1"/>
    <col min="8181" max="8181" width="6.125" style="83" customWidth="1"/>
    <col min="8182" max="8182" width="10.875" style="83" customWidth="1"/>
    <col min="8183" max="8183" width="16.125" style="83" customWidth="1"/>
    <col min="8184" max="8188" width="9" style="83"/>
    <col min="8189" max="8190" width="8.25" style="83" customWidth="1"/>
    <col min="8191" max="8191" width="9" style="83"/>
    <col min="8192" max="8192" width="11.375" style="83" customWidth="1"/>
    <col min="8193" max="8193" width="5.375" style="83" customWidth="1"/>
    <col min="8194" max="8434" width="9" style="83"/>
    <col min="8435" max="8435" width="6.375" style="83" customWidth="1"/>
    <col min="8436" max="8436" width="2.875" style="83" customWidth="1"/>
    <col min="8437" max="8437" width="6.125" style="83" customWidth="1"/>
    <col min="8438" max="8438" width="10.875" style="83" customWidth="1"/>
    <col min="8439" max="8439" width="16.125" style="83" customWidth="1"/>
    <col min="8440" max="8444" width="9" style="83"/>
    <col min="8445" max="8446" width="8.25" style="83" customWidth="1"/>
    <col min="8447" max="8447" width="9" style="83"/>
    <col min="8448" max="8448" width="11.375" style="83" customWidth="1"/>
    <col min="8449" max="8449" width="5.375" style="83" customWidth="1"/>
    <col min="8450" max="8690" width="9" style="83"/>
    <col min="8691" max="8691" width="6.375" style="83" customWidth="1"/>
    <col min="8692" max="8692" width="2.875" style="83" customWidth="1"/>
    <col min="8693" max="8693" width="6.125" style="83" customWidth="1"/>
    <col min="8694" max="8694" width="10.875" style="83" customWidth="1"/>
    <col min="8695" max="8695" width="16.125" style="83" customWidth="1"/>
    <col min="8696" max="8700" width="9" style="83"/>
    <col min="8701" max="8702" width="8.25" style="83" customWidth="1"/>
    <col min="8703" max="8703" width="9" style="83"/>
    <col min="8704" max="8704" width="11.375" style="83" customWidth="1"/>
    <col min="8705" max="8705" width="5.375" style="83" customWidth="1"/>
    <col min="8706" max="8946" width="9" style="83"/>
    <col min="8947" max="8947" width="6.375" style="83" customWidth="1"/>
    <col min="8948" max="8948" width="2.875" style="83" customWidth="1"/>
    <col min="8949" max="8949" width="6.125" style="83" customWidth="1"/>
    <col min="8950" max="8950" width="10.875" style="83" customWidth="1"/>
    <col min="8951" max="8951" width="16.125" style="83" customWidth="1"/>
    <col min="8952" max="8956" width="9" style="83"/>
    <col min="8957" max="8958" width="8.25" style="83" customWidth="1"/>
    <col min="8959" max="8959" width="9" style="83"/>
    <col min="8960" max="8960" width="11.375" style="83" customWidth="1"/>
    <col min="8961" max="8961" width="5.375" style="83" customWidth="1"/>
    <col min="8962" max="9202" width="9" style="83"/>
    <col min="9203" max="9203" width="6.375" style="83" customWidth="1"/>
    <col min="9204" max="9204" width="2.875" style="83" customWidth="1"/>
    <col min="9205" max="9205" width="6.125" style="83" customWidth="1"/>
    <col min="9206" max="9206" width="10.875" style="83" customWidth="1"/>
    <col min="9207" max="9207" width="16.125" style="83" customWidth="1"/>
    <col min="9208" max="9212" width="9" style="83"/>
    <col min="9213" max="9214" width="8.25" style="83" customWidth="1"/>
    <col min="9215" max="9215" width="9" style="83"/>
    <col min="9216" max="9216" width="11.375" style="83" customWidth="1"/>
    <col min="9217" max="9217" width="5.375" style="83" customWidth="1"/>
    <col min="9218" max="9458" width="9" style="83"/>
    <col min="9459" max="9459" width="6.375" style="83" customWidth="1"/>
    <col min="9460" max="9460" width="2.875" style="83" customWidth="1"/>
    <col min="9461" max="9461" width="6.125" style="83" customWidth="1"/>
    <col min="9462" max="9462" width="10.875" style="83" customWidth="1"/>
    <col min="9463" max="9463" width="16.125" style="83" customWidth="1"/>
    <col min="9464" max="9468" width="9" style="83"/>
    <col min="9469" max="9470" width="8.25" style="83" customWidth="1"/>
    <col min="9471" max="9471" width="9" style="83"/>
    <col min="9472" max="9472" width="11.375" style="83" customWidth="1"/>
    <col min="9473" max="9473" width="5.375" style="83" customWidth="1"/>
    <col min="9474" max="9714" width="9" style="83"/>
    <col min="9715" max="9715" width="6.375" style="83" customWidth="1"/>
    <col min="9716" max="9716" width="2.875" style="83" customWidth="1"/>
    <col min="9717" max="9717" width="6.125" style="83" customWidth="1"/>
    <col min="9718" max="9718" width="10.875" style="83" customWidth="1"/>
    <col min="9719" max="9719" width="16.125" style="83" customWidth="1"/>
    <col min="9720" max="9724" width="9" style="83"/>
    <col min="9725" max="9726" width="8.25" style="83" customWidth="1"/>
    <col min="9727" max="9727" width="9" style="83"/>
    <col min="9728" max="9728" width="11.375" style="83" customWidth="1"/>
    <col min="9729" max="9729" width="5.375" style="83" customWidth="1"/>
    <col min="9730" max="9970" width="9" style="83"/>
    <col min="9971" max="9971" width="6.375" style="83" customWidth="1"/>
    <col min="9972" max="9972" width="2.875" style="83" customWidth="1"/>
    <col min="9973" max="9973" width="6.125" style="83" customWidth="1"/>
    <col min="9974" max="9974" width="10.875" style="83" customWidth="1"/>
    <col min="9975" max="9975" width="16.125" style="83" customWidth="1"/>
    <col min="9976" max="9980" width="9" style="83"/>
    <col min="9981" max="9982" width="8.25" style="83" customWidth="1"/>
    <col min="9983" max="9983" width="9" style="83"/>
    <col min="9984" max="9984" width="11.375" style="83" customWidth="1"/>
    <col min="9985" max="9985" width="5.375" style="83" customWidth="1"/>
    <col min="9986" max="10226" width="9" style="83"/>
    <col min="10227" max="10227" width="6.375" style="83" customWidth="1"/>
    <col min="10228" max="10228" width="2.875" style="83" customWidth="1"/>
    <col min="10229" max="10229" width="6.125" style="83" customWidth="1"/>
    <col min="10230" max="10230" width="10.875" style="83" customWidth="1"/>
    <col min="10231" max="10231" width="16.125" style="83" customWidth="1"/>
    <col min="10232" max="10236" width="9" style="83"/>
    <col min="10237" max="10238" width="8.25" style="83" customWidth="1"/>
    <col min="10239" max="10239" width="9" style="83"/>
    <col min="10240" max="10240" width="11.375" style="83" customWidth="1"/>
    <col min="10241" max="10241" width="5.375" style="83" customWidth="1"/>
    <col min="10242" max="10482" width="9" style="83"/>
    <col min="10483" max="10483" width="6.375" style="83" customWidth="1"/>
    <col min="10484" max="10484" width="2.875" style="83" customWidth="1"/>
    <col min="10485" max="10485" width="6.125" style="83" customWidth="1"/>
    <col min="10486" max="10486" width="10.875" style="83" customWidth="1"/>
    <col min="10487" max="10487" width="16.125" style="83" customWidth="1"/>
    <col min="10488" max="10492" width="9" style="83"/>
    <col min="10493" max="10494" width="8.25" style="83" customWidth="1"/>
    <col min="10495" max="10495" width="9" style="83"/>
    <col min="10496" max="10496" width="11.375" style="83" customWidth="1"/>
    <col min="10497" max="10497" width="5.375" style="83" customWidth="1"/>
    <col min="10498" max="10738" width="9" style="83"/>
    <col min="10739" max="10739" width="6.375" style="83" customWidth="1"/>
    <col min="10740" max="10740" width="2.875" style="83" customWidth="1"/>
    <col min="10741" max="10741" width="6.125" style="83" customWidth="1"/>
    <col min="10742" max="10742" width="10.875" style="83" customWidth="1"/>
    <col min="10743" max="10743" width="16.125" style="83" customWidth="1"/>
    <col min="10744" max="10748" width="9" style="83"/>
    <col min="10749" max="10750" width="8.25" style="83" customWidth="1"/>
    <col min="10751" max="10751" width="9" style="83"/>
    <col min="10752" max="10752" width="11.375" style="83" customWidth="1"/>
    <col min="10753" max="10753" width="5.375" style="83" customWidth="1"/>
    <col min="10754" max="10994" width="9" style="83"/>
    <col min="10995" max="10995" width="6.375" style="83" customWidth="1"/>
    <col min="10996" max="10996" width="2.875" style="83" customWidth="1"/>
    <col min="10997" max="10997" width="6.125" style="83" customWidth="1"/>
    <col min="10998" max="10998" width="10.875" style="83" customWidth="1"/>
    <col min="10999" max="10999" width="16.125" style="83" customWidth="1"/>
    <col min="11000" max="11004" width="9" style="83"/>
    <col min="11005" max="11006" width="8.25" style="83" customWidth="1"/>
    <col min="11007" max="11007" width="9" style="83"/>
    <col min="11008" max="11008" width="11.375" style="83" customWidth="1"/>
    <col min="11009" max="11009" width="5.375" style="83" customWidth="1"/>
    <col min="11010" max="11250" width="9" style="83"/>
    <col min="11251" max="11251" width="6.375" style="83" customWidth="1"/>
    <col min="11252" max="11252" width="2.875" style="83" customWidth="1"/>
    <col min="11253" max="11253" width="6.125" style="83" customWidth="1"/>
    <col min="11254" max="11254" width="10.875" style="83" customWidth="1"/>
    <col min="11255" max="11255" width="16.125" style="83" customWidth="1"/>
    <col min="11256" max="11260" width="9" style="83"/>
    <col min="11261" max="11262" width="8.25" style="83" customWidth="1"/>
    <col min="11263" max="11263" width="9" style="83"/>
    <col min="11264" max="11264" width="11.375" style="83" customWidth="1"/>
    <col min="11265" max="11265" width="5.375" style="83" customWidth="1"/>
    <col min="11266" max="11506" width="9" style="83"/>
    <col min="11507" max="11507" width="6.375" style="83" customWidth="1"/>
    <col min="11508" max="11508" width="2.875" style="83" customWidth="1"/>
    <col min="11509" max="11509" width="6.125" style="83" customWidth="1"/>
    <col min="11510" max="11510" width="10.875" style="83" customWidth="1"/>
    <col min="11511" max="11511" width="16.125" style="83" customWidth="1"/>
    <col min="11512" max="11516" width="9" style="83"/>
    <col min="11517" max="11518" width="8.25" style="83" customWidth="1"/>
    <col min="11519" max="11519" width="9" style="83"/>
    <col min="11520" max="11520" width="11.375" style="83" customWidth="1"/>
    <col min="11521" max="11521" width="5.375" style="83" customWidth="1"/>
    <col min="11522" max="11762" width="9" style="83"/>
    <col min="11763" max="11763" width="6.375" style="83" customWidth="1"/>
    <col min="11764" max="11764" width="2.875" style="83" customWidth="1"/>
    <col min="11765" max="11765" width="6.125" style="83" customWidth="1"/>
    <col min="11766" max="11766" width="10.875" style="83" customWidth="1"/>
    <col min="11767" max="11767" width="16.125" style="83" customWidth="1"/>
    <col min="11768" max="11772" width="9" style="83"/>
    <col min="11773" max="11774" width="8.25" style="83" customWidth="1"/>
    <col min="11775" max="11775" width="9" style="83"/>
    <col min="11776" max="11776" width="11.375" style="83" customWidth="1"/>
    <col min="11777" max="11777" width="5.375" style="83" customWidth="1"/>
    <col min="11778" max="12018" width="9" style="83"/>
    <col min="12019" max="12019" width="6.375" style="83" customWidth="1"/>
    <col min="12020" max="12020" width="2.875" style="83" customWidth="1"/>
    <col min="12021" max="12021" width="6.125" style="83" customWidth="1"/>
    <col min="12022" max="12022" width="10.875" style="83" customWidth="1"/>
    <col min="12023" max="12023" width="16.125" style="83" customWidth="1"/>
    <col min="12024" max="12028" width="9" style="83"/>
    <col min="12029" max="12030" width="8.25" style="83" customWidth="1"/>
    <col min="12031" max="12031" width="9" style="83"/>
    <col min="12032" max="12032" width="11.375" style="83" customWidth="1"/>
    <col min="12033" max="12033" width="5.375" style="83" customWidth="1"/>
    <col min="12034" max="12274" width="9" style="83"/>
    <col min="12275" max="12275" width="6.375" style="83" customWidth="1"/>
    <col min="12276" max="12276" width="2.875" style="83" customWidth="1"/>
    <col min="12277" max="12277" width="6.125" style="83" customWidth="1"/>
    <col min="12278" max="12278" width="10.875" style="83" customWidth="1"/>
    <col min="12279" max="12279" width="16.125" style="83" customWidth="1"/>
    <col min="12280" max="12284" width="9" style="83"/>
    <col min="12285" max="12286" width="8.25" style="83" customWidth="1"/>
    <col min="12287" max="12287" width="9" style="83"/>
    <col min="12288" max="12288" width="11.375" style="83" customWidth="1"/>
    <col min="12289" max="12289" width="5.375" style="83" customWidth="1"/>
    <col min="12290" max="12530" width="9" style="83"/>
    <col min="12531" max="12531" width="6.375" style="83" customWidth="1"/>
    <col min="12532" max="12532" width="2.875" style="83" customWidth="1"/>
    <col min="12533" max="12533" width="6.125" style="83" customWidth="1"/>
    <col min="12534" max="12534" width="10.875" style="83" customWidth="1"/>
    <col min="12535" max="12535" width="16.125" style="83" customWidth="1"/>
    <col min="12536" max="12540" width="9" style="83"/>
    <col min="12541" max="12542" width="8.25" style="83" customWidth="1"/>
    <col min="12543" max="12543" width="9" style="83"/>
    <col min="12544" max="12544" width="11.375" style="83" customWidth="1"/>
    <col min="12545" max="12545" width="5.375" style="83" customWidth="1"/>
    <col min="12546" max="12786" width="9" style="83"/>
    <col min="12787" max="12787" width="6.375" style="83" customWidth="1"/>
    <col min="12788" max="12788" width="2.875" style="83" customWidth="1"/>
    <col min="12789" max="12789" width="6.125" style="83" customWidth="1"/>
    <col min="12790" max="12790" width="10.875" style="83" customWidth="1"/>
    <col min="12791" max="12791" width="16.125" style="83" customWidth="1"/>
    <col min="12792" max="12796" width="9" style="83"/>
    <col min="12797" max="12798" width="8.25" style="83" customWidth="1"/>
    <col min="12799" max="12799" width="9" style="83"/>
    <col min="12800" max="12800" width="11.375" style="83" customWidth="1"/>
    <col min="12801" max="12801" width="5.375" style="83" customWidth="1"/>
    <col min="12802" max="13042" width="9" style="83"/>
    <col min="13043" max="13043" width="6.375" style="83" customWidth="1"/>
    <col min="13044" max="13044" width="2.875" style="83" customWidth="1"/>
    <col min="13045" max="13045" width="6.125" style="83" customWidth="1"/>
    <col min="13046" max="13046" width="10.875" style="83" customWidth="1"/>
    <col min="13047" max="13047" width="16.125" style="83" customWidth="1"/>
    <col min="13048" max="13052" width="9" style="83"/>
    <col min="13053" max="13054" width="8.25" style="83" customWidth="1"/>
    <col min="13055" max="13055" width="9" style="83"/>
    <col min="13056" max="13056" width="11.375" style="83" customWidth="1"/>
    <col min="13057" max="13057" width="5.375" style="83" customWidth="1"/>
    <col min="13058" max="13298" width="9" style="83"/>
    <col min="13299" max="13299" width="6.375" style="83" customWidth="1"/>
    <col min="13300" max="13300" width="2.875" style="83" customWidth="1"/>
    <col min="13301" max="13301" width="6.125" style="83" customWidth="1"/>
    <col min="13302" max="13302" width="10.875" style="83" customWidth="1"/>
    <col min="13303" max="13303" width="16.125" style="83" customWidth="1"/>
    <col min="13304" max="13308" width="9" style="83"/>
    <col min="13309" max="13310" width="8.25" style="83" customWidth="1"/>
    <col min="13311" max="13311" width="9" style="83"/>
    <col min="13312" max="13312" width="11.375" style="83" customWidth="1"/>
    <col min="13313" max="13313" width="5.375" style="83" customWidth="1"/>
    <col min="13314" max="13554" width="9" style="83"/>
    <col min="13555" max="13555" width="6.375" style="83" customWidth="1"/>
    <col min="13556" max="13556" width="2.875" style="83" customWidth="1"/>
    <col min="13557" max="13557" width="6.125" style="83" customWidth="1"/>
    <col min="13558" max="13558" width="10.875" style="83" customWidth="1"/>
    <col min="13559" max="13559" width="16.125" style="83" customWidth="1"/>
    <col min="13560" max="13564" width="9" style="83"/>
    <col min="13565" max="13566" width="8.25" style="83" customWidth="1"/>
    <col min="13567" max="13567" width="9" style="83"/>
    <col min="13568" max="13568" width="11.375" style="83" customWidth="1"/>
    <col min="13569" max="13569" width="5.375" style="83" customWidth="1"/>
    <col min="13570" max="13810" width="9" style="83"/>
    <col min="13811" max="13811" width="6.375" style="83" customWidth="1"/>
    <col min="13812" max="13812" width="2.875" style="83" customWidth="1"/>
    <col min="13813" max="13813" width="6.125" style="83" customWidth="1"/>
    <col min="13814" max="13814" width="10.875" style="83" customWidth="1"/>
    <col min="13815" max="13815" width="16.125" style="83" customWidth="1"/>
    <col min="13816" max="13820" width="9" style="83"/>
    <col min="13821" max="13822" width="8.25" style="83" customWidth="1"/>
    <col min="13823" max="13823" width="9" style="83"/>
    <col min="13824" max="13824" width="11.375" style="83" customWidth="1"/>
    <col min="13825" max="13825" width="5.375" style="83" customWidth="1"/>
    <col min="13826" max="14066" width="9" style="83"/>
    <col min="14067" max="14067" width="6.375" style="83" customWidth="1"/>
    <col min="14068" max="14068" width="2.875" style="83" customWidth="1"/>
    <col min="14069" max="14069" width="6.125" style="83" customWidth="1"/>
    <col min="14070" max="14070" width="10.875" style="83" customWidth="1"/>
    <col min="14071" max="14071" width="16.125" style="83" customWidth="1"/>
    <col min="14072" max="14076" width="9" style="83"/>
    <col min="14077" max="14078" width="8.25" style="83" customWidth="1"/>
    <col min="14079" max="14079" width="9" style="83"/>
    <col min="14080" max="14080" width="11.375" style="83" customWidth="1"/>
    <col min="14081" max="14081" width="5.375" style="83" customWidth="1"/>
    <col min="14082" max="14322" width="9" style="83"/>
    <col min="14323" max="14323" width="6.375" style="83" customWidth="1"/>
    <col min="14324" max="14324" width="2.875" style="83" customWidth="1"/>
    <col min="14325" max="14325" width="6.125" style="83" customWidth="1"/>
    <col min="14326" max="14326" width="10.875" style="83" customWidth="1"/>
    <col min="14327" max="14327" width="16.125" style="83" customWidth="1"/>
    <col min="14328" max="14332" width="9" style="83"/>
    <col min="14333" max="14334" width="8.25" style="83" customWidth="1"/>
    <col min="14335" max="14335" width="9" style="83"/>
    <col min="14336" max="14336" width="11.375" style="83" customWidth="1"/>
    <col min="14337" max="14337" width="5.375" style="83" customWidth="1"/>
    <col min="14338" max="14578" width="9" style="83"/>
    <col min="14579" max="14579" width="6.375" style="83" customWidth="1"/>
    <col min="14580" max="14580" width="2.875" style="83" customWidth="1"/>
    <col min="14581" max="14581" width="6.125" style="83" customWidth="1"/>
    <col min="14582" max="14582" width="10.875" style="83" customWidth="1"/>
    <col min="14583" max="14583" width="16.125" style="83" customWidth="1"/>
    <col min="14584" max="14588" width="9" style="83"/>
    <col min="14589" max="14590" width="8.25" style="83" customWidth="1"/>
    <col min="14591" max="14591" width="9" style="83"/>
    <col min="14592" max="14592" width="11.375" style="83" customWidth="1"/>
    <col min="14593" max="14593" width="5.375" style="83" customWidth="1"/>
    <col min="14594" max="14834" width="9" style="83"/>
    <col min="14835" max="14835" width="6.375" style="83" customWidth="1"/>
    <col min="14836" max="14836" width="2.875" style="83" customWidth="1"/>
    <col min="14837" max="14837" width="6.125" style="83" customWidth="1"/>
    <col min="14838" max="14838" width="10.875" style="83" customWidth="1"/>
    <col min="14839" max="14839" width="16.125" style="83" customWidth="1"/>
    <col min="14840" max="14844" width="9" style="83"/>
    <col min="14845" max="14846" width="8.25" style="83" customWidth="1"/>
    <col min="14847" max="14847" width="9" style="83"/>
    <col min="14848" max="14848" width="11.375" style="83" customWidth="1"/>
    <col min="14849" max="14849" width="5.375" style="83" customWidth="1"/>
    <col min="14850" max="15090" width="9" style="83"/>
    <col min="15091" max="15091" width="6.375" style="83" customWidth="1"/>
    <col min="15092" max="15092" width="2.875" style="83" customWidth="1"/>
    <col min="15093" max="15093" width="6.125" style="83" customWidth="1"/>
    <col min="15094" max="15094" width="10.875" style="83" customWidth="1"/>
    <col min="15095" max="15095" width="16.125" style="83" customWidth="1"/>
    <col min="15096" max="15100" width="9" style="83"/>
    <col min="15101" max="15102" width="8.25" style="83" customWidth="1"/>
    <col min="15103" max="15103" width="9" style="83"/>
    <col min="15104" max="15104" width="11.375" style="83" customWidth="1"/>
    <col min="15105" max="15105" width="5.375" style="83" customWidth="1"/>
    <col min="15106" max="15346" width="9" style="83"/>
    <col min="15347" max="15347" width="6.375" style="83" customWidth="1"/>
    <col min="15348" max="15348" width="2.875" style="83" customWidth="1"/>
    <col min="15349" max="15349" width="6.125" style="83" customWidth="1"/>
    <col min="15350" max="15350" width="10.875" style="83" customWidth="1"/>
    <col min="15351" max="15351" width="16.125" style="83" customWidth="1"/>
    <col min="15352" max="15356" width="9" style="83"/>
    <col min="15357" max="15358" width="8.25" style="83" customWidth="1"/>
    <col min="15359" max="15359" width="9" style="83"/>
    <col min="15360" max="15360" width="11.375" style="83" customWidth="1"/>
    <col min="15361" max="15361" width="5.375" style="83" customWidth="1"/>
    <col min="15362" max="15602" width="9" style="83"/>
    <col min="15603" max="15603" width="6.375" style="83" customWidth="1"/>
    <col min="15604" max="15604" width="2.875" style="83" customWidth="1"/>
    <col min="15605" max="15605" width="6.125" style="83" customWidth="1"/>
    <col min="15606" max="15606" width="10.875" style="83" customWidth="1"/>
    <col min="15607" max="15607" width="16.125" style="83" customWidth="1"/>
    <col min="15608" max="15612" width="9" style="83"/>
    <col min="15613" max="15614" width="8.25" style="83" customWidth="1"/>
    <col min="15615" max="15615" width="9" style="83"/>
    <col min="15616" max="15616" width="11.375" style="83" customWidth="1"/>
    <col min="15617" max="15617" width="5.375" style="83" customWidth="1"/>
    <col min="15618" max="15858" width="9" style="83"/>
    <col min="15859" max="15859" width="6.375" style="83" customWidth="1"/>
    <col min="15860" max="15860" width="2.875" style="83" customWidth="1"/>
    <col min="15861" max="15861" width="6.125" style="83" customWidth="1"/>
    <col min="15862" max="15862" width="10.875" style="83" customWidth="1"/>
    <col min="15863" max="15863" width="16.125" style="83" customWidth="1"/>
    <col min="15864" max="15868" width="9" style="83"/>
    <col min="15869" max="15870" width="8.25" style="83" customWidth="1"/>
    <col min="15871" max="15871" width="9" style="83"/>
    <col min="15872" max="15872" width="11.375" style="83" customWidth="1"/>
    <col min="15873" max="15873" width="5.375" style="83" customWidth="1"/>
    <col min="15874" max="16114" width="9" style="83"/>
    <col min="16115" max="16115" width="6.375" style="83" customWidth="1"/>
    <col min="16116" max="16116" width="2.875" style="83" customWidth="1"/>
    <col min="16117" max="16117" width="6.125" style="83" customWidth="1"/>
    <col min="16118" max="16118" width="10.875" style="83" customWidth="1"/>
    <col min="16119" max="16119" width="16.125" style="83" customWidth="1"/>
    <col min="16120" max="16124" width="9" style="83"/>
    <col min="16125" max="16126" width="8.25" style="83" customWidth="1"/>
    <col min="16127" max="16127" width="9" style="83"/>
    <col min="16128" max="16128" width="11.375" style="83" customWidth="1"/>
    <col min="16129" max="16129" width="5.375" style="83" customWidth="1"/>
    <col min="16130" max="16370" width="9" style="83"/>
    <col min="16371" max="16384" width="10" style="83" customWidth="1"/>
  </cols>
  <sheetData>
    <row r="1" s="83" customFormat="1" spans="1:1">
      <c r="A1" s="84"/>
    </row>
    <row r="2" s="83" customFormat="1" spans="1:1">
      <c r="A2" s="85"/>
    </row>
    <row r="3" s="83" customFormat="1" ht="39.75" spans="1:1">
      <c r="A3" s="86" t="s">
        <v>0</v>
      </c>
    </row>
    <row r="4" s="83" customFormat="1" spans="1:1">
      <c r="A4" s="85"/>
    </row>
    <row r="5" s="83" customFormat="1" spans="1:1">
      <c r="A5" s="85"/>
    </row>
    <row r="6" s="83" customFormat="1" spans="1:1">
      <c r="A6" s="85"/>
    </row>
    <row r="7" s="83" customFormat="1" spans="1:1">
      <c r="A7" s="85"/>
    </row>
    <row r="8" s="83" customFormat="1" spans="1:1">
      <c r="A8" s="85"/>
    </row>
    <row r="9" s="83" customFormat="1" spans="1:1">
      <c r="A9" s="85"/>
    </row>
    <row r="10" s="83" customFormat="1" spans="1:1">
      <c r="A10" s="85"/>
    </row>
    <row r="11" s="83" customFormat="1" spans="1:1">
      <c r="A11" s="85"/>
    </row>
    <row r="12" s="83" customFormat="1" spans="1:1">
      <c r="A12" s="85"/>
    </row>
    <row r="13" s="83" customFormat="1" spans="1:1">
      <c r="A13" s="85"/>
    </row>
    <row r="14" s="83" customFormat="1" spans="1:1">
      <c r="A14" s="85"/>
    </row>
    <row r="15" s="83" customFormat="1" spans="1:1">
      <c r="A15" s="85"/>
    </row>
    <row r="16" s="83" customFormat="1" ht="25.5" spans="1:1">
      <c r="A16" s="87" t="s">
        <v>1</v>
      </c>
    </row>
    <row r="17" s="83" customFormat="1" ht="25.5" spans="1:1">
      <c r="A17" s="88" t="s">
        <v>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36"/>
  <sheetViews>
    <sheetView tabSelected="1" workbookViewId="0">
      <selection activeCell="G31" sqref="G31"/>
    </sheetView>
  </sheetViews>
  <sheetFormatPr defaultColWidth="9" defaultRowHeight="13.5"/>
  <cols>
    <col min="1" max="1" width="29.625" style="34" customWidth="1"/>
    <col min="2" max="2" width="13.75" style="34" customWidth="1"/>
    <col min="3" max="3" width="11.6333333333333" style="34" customWidth="1"/>
    <col min="4" max="5" width="9" style="34"/>
    <col min="6" max="6" width="9" style="34" customWidth="1"/>
    <col min="7" max="7" width="35.75" style="34" customWidth="1"/>
    <col min="8" max="8" width="12.6333333333333" style="35" customWidth="1"/>
    <col min="9" max="9" width="11.25" style="35" customWidth="1"/>
    <col min="10" max="10" width="10.375" style="35"/>
    <col min="11" max="11" width="9.5" style="34" customWidth="1"/>
    <col min="12" max="16384" width="9" style="1"/>
  </cols>
  <sheetData>
    <row r="1" s="1" customFormat="1" ht="34" customHeight="1" spans="1:11">
      <c r="A1" s="5" t="s">
        <v>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spans="1:11">
      <c r="A2" s="36"/>
      <c r="B2" s="36"/>
      <c r="C2" s="36"/>
      <c r="D2" s="36"/>
      <c r="E2" s="36"/>
      <c r="F2" s="36"/>
      <c r="G2" s="36"/>
      <c r="H2" s="37"/>
      <c r="I2" s="37"/>
      <c r="J2" s="60" t="s">
        <v>4</v>
      </c>
      <c r="K2" s="61"/>
    </row>
    <row r="3" s="33" customFormat="1" ht="20.1" customHeight="1" spans="1:11">
      <c r="A3" s="11" t="s">
        <v>5</v>
      </c>
      <c r="B3" s="11"/>
      <c r="C3" s="11"/>
      <c r="D3" s="11"/>
      <c r="E3" s="11"/>
      <c r="F3" s="11" t="s">
        <v>6</v>
      </c>
      <c r="G3" s="11" t="s">
        <v>7</v>
      </c>
      <c r="H3" s="38"/>
      <c r="I3" s="39"/>
      <c r="J3" s="39"/>
      <c r="K3" s="11"/>
    </row>
    <row r="4" s="33" customFormat="1" ht="20.1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/>
      <c r="F4" s="11"/>
      <c r="G4" s="11" t="s">
        <v>8</v>
      </c>
      <c r="H4" s="39" t="s">
        <v>9</v>
      </c>
      <c r="I4" s="39" t="s">
        <v>10</v>
      </c>
      <c r="J4" s="39" t="s">
        <v>11</v>
      </c>
      <c r="K4" s="11"/>
    </row>
    <row r="5" s="33" customFormat="1" ht="20.1" customHeight="1" spans="1:11">
      <c r="A5" s="11"/>
      <c r="B5" s="11"/>
      <c r="C5" s="11"/>
      <c r="D5" s="11" t="s">
        <v>12</v>
      </c>
      <c r="E5" s="11" t="s">
        <v>13</v>
      </c>
      <c r="F5" s="11"/>
      <c r="G5" s="11"/>
      <c r="H5" s="39"/>
      <c r="I5" s="39"/>
      <c r="J5" s="39" t="s">
        <v>12</v>
      </c>
      <c r="K5" s="11" t="s">
        <v>13</v>
      </c>
    </row>
    <row r="6" s="33" customFormat="1" ht="19" customHeight="1" spans="1:11">
      <c r="A6" s="40" t="s">
        <v>14</v>
      </c>
      <c r="B6" s="41">
        <f>SUM(B7:B26)</f>
        <v>133544</v>
      </c>
      <c r="C6" s="41">
        <f>SUM(C7:C26)</f>
        <v>133544</v>
      </c>
      <c r="D6" s="41">
        <f t="shared" ref="D6:D34" si="0">C6-B6</f>
        <v>0</v>
      </c>
      <c r="E6" s="42">
        <f t="shared" ref="E6:E33" si="1">IF(B6=0,"",D6/B6)</f>
        <v>0</v>
      </c>
      <c r="F6" s="43">
        <v>201</v>
      </c>
      <c r="G6" s="44" t="s">
        <v>15</v>
      </c>
      <c r="H6" s="45">
        <f>H7+H19+H28+H39+H50+H61+H72+H85+H94+H107+H117++H126+H137+H150+H157+H165+H171+H178+H185+H192+H199+H206+H214+H220+H226+H233+H250+H248</f>
        <v>20361</v>
      </c>
      <c r="I6" s="45">
        <f>I7+I19+I28+I39+I50+I61+I72+I85+I94+I107+I117++I126+I137+I150+I157+I165+I171+I178+I185+I192+I199+I206+I214+I220+I226+I233+I250+I248</f>
        <v>16138</v>
      </c>
      <c r="J6" s="45">
        <f t="shared" ref="J6:J69" si="2">I6-H6</f>
        <v>-4223</v>
      </c>
      <c r="K6" s="42">
        <f t="shared" ref="K6:K69" si="3">IF(H6=0,"",J6/H6)</f>
        <v>-0.207406315996267</v>
      </c>
    </row>
    <row r="7" s="33" customFormat="1" ht="19" customHeight="1" spans="1:11">
      <c r="A7" s="46" t="s">
        <v>16</v>
      </c>
      <c r="B7" s="47">
        <v>62503</v>
      </c>
      <c r="C7" s="48">
        <f t="shared" ref="C7:C15" si="4">B7</f>
        <v>62503</v>
      </c>
      <c r="D7" s="49">
        <f t="shared" si="0"/>
        <v>0</v>
      </c>
      <c r="E7" s="50">
        <f t="shared" si="1"/>
        <v>0</v>
      </c>
      <c r="F7" s="51">
        <v>20101</v>
      </c>
      <c r="G7" s="52" t="s">
        <v>17</v>
      </c>
      <c r="H7" s="49">
        <f>SUM(H8:H18)</f>
        <v>34</v>
      </c>
      <c r="I7" s="49">
        <f>SUM(I8:I18)</f>
        <v>34</v>
      </c>
      <c r="J7" s="49">
        <f t="shared" si="2"/>
        <v>0</v>
      </c>
      <c r="K7" s="50">
        <f t="shared" si="3"/>
        <v>0</v>
      </c>
    </row>
    <row r="8" s="33" customFormat="1" ht="19" customHeight="1" spans="1:11">
      <c r="A8" s="46" t="s">
        <v>18</v>
      </c>
      <c r="B8" s="47"/>
      <c r="C8" s="48"/>
      <c r="D8" s="49">
        <f t="shared" si="0"/>
        <v>0</v>
      </c>
      <c r="E8" s="50" t="str">
        <f t="shared" si="1"/>
        <v/>
      </c>
      <c r="F8" s="51">
        <v>2010101</v>
      </c>
      <c r="G8" s="52" t="s">
        <v>19</v>
      </c>
      <c r="H8" s="49">
        <v>0</v>
      </c>
      <c r="I8" s="49">
        <v>0</v>
      </c>
      <c r="J8" s="49">
        <f t="shared" si="2"/>
        <v>0</v>
      </c>
      <c r="K8" s="50" t="str">
        <f t="shared" si="3"/>
        <v/>
      </c>
    </row>
    <row r="9" s="33" customFormat="1" ht="19" customHeight="1" spans="1:11">
      <c r="A9" s="46" t="s">
        <v>20</v>
      </c>
      <c r="B9" s="47">
        <v>24032</v>
      </c>
      <c r="C9" s="48">
        <f t="shared" si="4"/>
        <v>24032</v>
      </c>
      <c r="D9" s="49">
        <f t="shared" si="0"/>
        <v>0</v>
      </c>
      <c r="E9" s="50">
        <f t="shared" si="1"/>
        <v>0</v>
      </c>
      <c r="F9" s="51">
        <v>2010102</v>
      </c>
      <c r="G9" s="52" t="s">
        <v>21</v>
      </c>
      <c r="H9" s="53">
        <v>13</v>
      </c>
      <c r="I9" s="53">
        <v>13</v>
      </c>
      <c r="J9" s="49">
        <f t="shared" si="2"/>
        <v>0</v>
      </c>
      <c r="K9" s="50">
        <f t="shared" si="3"/>
        <v>0</v>
      </c>
    </row>
    <row r="10" s="33" customFormat="1" ht="19" customHeight="1" spans="1:11">
      <c r="A10" s="46" t="s">
        <v>22</v>
      </c>
      <c r="B10" s="47"/>
      <c r="C10" s="54"/>
      <c r="D10" s="49">
        <f t="shared" si="0"/>
        <v>0</v>
      </c>
      <c r="E10" s="50" t="str">
        <f t="shared" si="1"/>
        <v/>
      </c>
      <c r="F10" s="51">
        <v>2010103</v>
      </c>
      <c r="G10" s="52" t="s">
        <v>23</v>
      </c>
      <c r="H10" s="49">
        <v>0</v>
      </c>
      <c r="I10" s="49">
        <v>0</v>
      </c>
      <c r="J10" s="49">
        <f t="shared" si="2"/>
        <v>0</v>
      </c>
      <c r="K10" s="50" t="str">
        <f t="shared" si="3"/>
        <v/>
      </c>
    </row>
    <row r="11" s="33" customFormat="1" ht="19" customHeight="1" spans="1:11">
      <c r="A11" s="46" t="s">
        <v>24</v>
      </c>
      <c r="B11" s="47">
        <v>6252</v>
      </c>
      <c r="C11" s="48">
        <f t="shared" si="4"/>
        <v>6252</v>
      </c>
      <c r="D11" s="49">
        <f t="shared" si="0"/>
        <v>0</v>
      </c>
      <c r="E11" s="50">
        <f t="shared" si="1"/>
        <v>0</v>
      </c>
      <c r="F11" s="51">
        <v>2010104</v>
      </c>
      <c r="G11" s="52" t="s">
        <v>25</v>
      </c>
      <c r="H11" s="49">
        <v>7</v>
      </c>
      <c r="I11" s="49">
        <v>7</v>
      </c>
      <c r="J11" s="49">
        <f t="shared" si="2"/>
        <v>0</v>
      </c>
      <c r="K11" s="50">
        <f t="shared" si="3"/>
        <v>0</v>
      </c>
    </row>
    <row r="12" s="33" customFormat="1" ht="19" customHeight="1" spans="1:11">
      <c r="A12" s="46" t="s">
        <v>26</v>
      </c>
      <c r="B12" s="47"/>
      <c r="C12" s="48">
        <f t="shared" si="4"/>
        <v>0</v>
      </c>
      <c r="D12" s="49">
        <f t="shared" si="0"/>
        <v>0</v>
      </c>
      <c r="E12" s="50" t="str">
        <f t="shared" si="1"/>
        <v/>
      </c>
      <c r="F12" s="51">
        <v>2010105</v>
      </c>
      <c r="G12" s="52" t="s">
        <v>27</v>
      </c>
      <c r="H12" s="49">
        <v>0</v>
      </c>
      <c r="I12" s="49">
        <v>0</v>
      </c>
      <c r="J12" s="49">
        <f t="shared" si="2"/>
        <v>0</v>
      </c>
      <c r="K12" s="50" t="str">
        <f t="shared" si="3"/>
        <v/>
      </c>
    </row>
    <row r="13" s="33" customFormat="1" ht="19" customHeight="1" spans="1:11">
      <c r="A13" s="46" t="s">
        <v>28</v>
      </c>
      <c r="B13" s="47">
        <v>14178</v>
      </c>
      <c r="C13" s="48">
        <f t="shared" si="4"/>
        <v>14178</v>
      </c>
      <c r="D13" s="49">
        <f t="shared" si="0"/>
        <v>0</v>
      </c>
      <c r="E13" s="50">
        <f t="shared" si="1"/>
        <v>0</v>
      </c>
      <c r="F13" s="51">
        <v>2010106</v>
      </c>
      <c r="G13" s="52" t="s">
        <v>29</v>
      </c>
      <c r="H13" s="49">
        <v>0</v>
      </c>
      <c r="I13" s="49">
        <v>0</v>
      </c>
      <c r="J13" s="49">
        <f t="shared" si="2"/>
        <v>0</v>
      </c>
      <c r="K13" s="42" t="str">
        <f t="shared" si="3"/>
        <v/>
      </c>
    </row>
    <row r="14" s="33" customFormat="1" ht="19" customHeight="1" spans="1:11">
      <c r="A14" s="46" t="s">
        <v>30</v>
      </c>
      <c r="B14" s="47">
        <v>18352</v>
      </c>
      <c r="C14" s="48">
        <f t="shared" si="4"/>
        <v>18352</v>
      </c>
      <c r="D14" s="49">
        <f t="shared" si="0"/>
        <v>0</v>
      </c>
      <c r="E14" s="50">
        <f t="shared" si="1"/>
        <v>0</v>
      </c>
      <c r="F14" s="51">
        <v>2010107</v>
      </c>
      <c r="G14" s="52" t="s">
        <v>31</v>
      </c>
      <c r="H14" s="49">
        <v>0</v>
      </c>
      <c r="I14" s="49">
        <v>0</v>
      </c>
      <c r="J14" s="49">
        <f t="shared" si="2"/>
        <v>0</v>
      </c>
      <c r="K14" s="42" t="str">
        <f t="shared" si="3"/>
        <v/>
      </c>
    </row>
    <row r="15" s="33" customFormat="1" ht="19" customHeight="1" spans="1:11">
      <c r="A15" s="46" t="s">
        <v>32</v>
      </c>
      <c r="B15" s="47">
        <v>8227</v>
      </c>
      <c r="C15" s="48">
        <f t="shared" si="4"/>
        <v>8227</v>
      </c>
      <c r="D15" s="49">
        <f t="shared" si="0"/>
        <v>0</v>
      </c>
      <c r="E15" s="50">
        <f t="shared" si="1"/>
        <v>0</v>
      </c>
      <c r="F15" s="51">
        <v>2010108</v>
      </c>
      <c r="G15" s="52" t="s">
        <v>33</v>
      </c>
      <c r="H15" s="49">
        <v>0</v>
      </c>
      <c r="I15" s="49">
        <v>0</v>
      </c>
      <c r="J15" s="49">
        <f t="shared" si="2"/>
        <v>0</v>
      </c>
      <c r="K15" s="42" t="str">
        <f t="shared" si="3"/>
        <v/>
      </c>
    </row>
    <row r="16" s="33" customFormat="1" ht="20.1" hidden="1" customHeight="1" spans="1:11">
      <c r="A16" s="46" t="s">
        <v>34</v>
      </c>
      <c r="B16" s="47"/>
      <c r="C16" s="54"/>
      <c r="D16" s="49">
        <f t="shared" si="0"/>
        <v>0</v>
      </c>
      <c r="E16" s="50" t="str">
        <f t="shared" si="1"/>
        <v/>
      </c>
      <c r="F16" s="51">
        <v>2010109</v>
      </c>
      <c r="G16" s="52" t="s">
        <v>35</v>
      </c>
      <c r="H16" s="49">
        <v>0</v>
      </c>
      <c r="I16" s="49">
        <v>0</v>
      </c>
      <c r="J16" s="49">
        <f t="shared" si="2"/>
        <v>0</v>
      </c>
      <c r="K16" s="42" t="str">
        <f t="shared" si="3"/>
        <v/>
      </c>
    </row>
    <row r="17" s="33" customFormat="1" ht="20.1" hidden="1" customHeight="1" spans="1:11">
      <c r="A17" s="46" t="s">
        <v>36</v>
      </c>
      <c r="B17" s="47"/>
      <c r="C17" s="54"/>
      <c r="D17" s="49">
        <f t="shared" si="0"/>
        <v>0</v>
      </c>
      <c r="E17" s="50" t="str">
        <f t="shared" si="1"/>
        <v/>
      </c>
      <c r="F17" s="51">
        <v>2010150</v>
      </c>
      <c r="G17" s="52" t="s">
        <v>37</v>
      </c>
      <c r="H17" s="49">
        <v>0</v>
      </c>
      <c r="I17" s="49">
        <v>0</v>
      </c>
      <c r="J17" s="49">
        <f t="shared" si="2"/>
        <v>0</v>
      </c>
      <c r="K17" s="42" t="str">
        <f t="shared" si="3"/>
        <v/>
      </c>
    </row>
    <row r="18" s="33" customFormat="1" ht="20.1" hidden="1" customHeight="1" spans="1:11">
      <c r="A18" s="46" t="s">
        <v>38</v>
      </c>
      <c r="B18" s="47"/>
      <c r="C18" s="54"/>
      <c r="D18" s="49">
        <f t="shared" si="0"/>
        <v>0</v>
      </c>
      <c r="E18" s="50" t="str">
        <f t="shared" si="1"/>
        <v/>
      </c>
      <c r="F18" s="51">
        <v>2010199</v>
      </c>
      <c r="G18" s="52" t="s">
        <v>39</v>
      </c>
      <c r="H18" s="49">
        <v>14</v>
      </c>
      <c r="I18" s="49">
        <v>14</v>
      </c>
      <c r="J18" s="49">
        <f t="shared" si="2"/>
        <v>0</v>
      </c>
      <c r="K18" s="42">
        <f t="shared" si="3"/>
        <v>0</v>
      </c>
    </row>
    <row r="19" s="33" customFormat="1" ht="20.1" hidden="1" customHeight="1" spans="1:11">
      <c r="A19" s="46" t="s">
        <v>40</v>
      </c>
      <c r="B19" s="47"/>
      <c r="C19" s="54"/>
      <c r="D19" s="49">
        <f t="shared" si="0"/>
        <v>0</v>
      </c>
      <c r="E19" s="50" t="str">
        <f t="shared" si="1"/>
        <v/>
      </c>
      <c r="F19" s="51">
        <v>20102</v>
      </c>
      <c r="G19" s="52" t="s">
        <v>41</v>
      </c>
      <c r="H19" s="49"/>
      <c r="I19" s="49"/>
      <c r="J19" s="49">
        <f t="shared" si="2"/>
        <v>0</v>
      </c>
      <c r="K19" s="42" t="str">
        <f t="shared" si="3"/>
        <v/>
      </c>
    </row>
    <row r="20" s="33" customFormat="1" ht="20.1" hidden="1" customHeight="1" spans="1:11">
      <c r="A20" s="46" t="s">
        <v>42</v>
      </c>
      <c r="B20" s="47"/>
      <c r="C20" s="54"/>
      <c r="D20" s="49">
        <f t="shared" si="0"/>
        <v>0</v>
      </c>
      <c r="E20" s="50" t="str">
        <f t="shared" si="1"/>
        <v/>
      </c>
      <c r="F20" s="51">
        <v>2010201</v>
      </c>
      <c r="G20" s="52" t="s">
        <v>19</v>
      </c>
      <c r="H20" s="49"/>
      <c r="I20" s="49"/>
      <c r="J20" s="49">
        <f t="shared" si="2"/>
        <v>0</v>
      </c>
      <c r="K20" s="42" t="str">
        <f t="shared" si="3"/>
        <v/>
      </c>
    </row>
    <row r="21" s="33" customFormat="1" ht="20.1" hidden="1" customHeight="1" spans="1:11">
      <c r="A21" s="46" t="s">
        <v>43</v>
      </c>
      <c r="B21" s="47"/>
      <c r="C21" s="54"/>
      <c r="D21" s="49">
        <f t="shared" si="0"/>
        <v>0</v>
      </c>
      <c r="E21" s="50" t="str">
        <f t="shared" si="1"/>
        <v/>
      </c>
      <c r="F21" s="51">
        <v>2010202</v>
      </c>
      <c r="G21" s="52" t="s">
        <v>21</v>
      </c>
      <c r="H21" s="49">
        <v>0</v>
      </c>
      <c r="I21" s="49">
        <v>0</v>
      </c>
      <c r="J21" s="49">
        <f t="shared" si="2"/>
        <v>0</v>
      </c>
      <c r="K21" s="42" t="str">
        <f t="shared" si="3"/>
        <v/>
      </c>
    </row>
    <row r="22" s="33" customFormat="1" ht="20.1" hidden="1" customHeight="1" spans="1:11">
      <c r="A22" s="55" t="s">
        <v>44</v>
      </c>
      <c r="B22" s="47"/>
      <c r="C22" s="54"/>
      <c r="D22" s="49">
        <f t="shared" si="0"/>
        <v>0</v>
      </c>
      <c r="E22" s="50" t="str">
        <f t="shared" si="1"/>
        <v/>
      </c>
      <c r="F22" s="51">
        <v>2010203</v>
      </c>
      <c r="G22" s="52" t="s">
        <v>23</v>
      </c>
      <c r="H22" s="49">
        <v>0</v>
      </c>
      <c r="I22" s="49">
        <v>0</v>
      </c>
      <c r="J22" s="49">
        <f t="shared" si="2"/>
        <v>0</v>
      </c>
      <c r="K22" s="42" t="str">
        <f t="shared" si="3"/>
        <v/>
      </c>
    </row>
    <row r="23" s="33" customFormat="1" ht="20.1" hidden="1" customHeight="1" spans="1:11">
      <c r="A23" s="46" t="s">
        <v>45</v>
      </c>
      <c r="B23" s="47"/>
      <c r="C23" s="49"/>
      <c r="D23" s="49">
        <f t="shared" si="0"/>
        <v>0</v>
      </c>
      <c r="E23" s="50" t="str">
        <f t="shared" si="1"/>
        <v/>
      </c>
      <c r="F23" s="51">
        <v>2010204</v>
      </c>
      <c r="G23" s="52" t="s">
        <v>46</v>
      </c>
      <c r="H23" s="49">
        <v>0</v>
      </c>
      <c r="I23" s="49">
        <v>0</v>
      </c>
      <c r="J23" s="49">
        <f t="shared" si="2"/>
        <v>0</v>
      </c>
      <c r="K23" s="50" t="str">
        <f t="shared" si="3"/>
        <v/>
      </c>
    </row>
    <row r="24" s="33" customFormat="1" ht="20.1" hidden="1" customHeight="1" spans="1:11">
      <c r="A24" s="55" t="s">
        <v>47</v>
      </c>
      <c r="B24" s="47"/>
      <c r="C24" s="54"/>
      <c r="D24" s="49">
        <f t="shared" si="0"/>
        <v>0</v>
      </c>
      <c r="E24" s="50" t="str">
        <f t="shared" si="1"/>
        <v/>
      </c>
      <c r="F24" s="51">
        <v>2010205</v>
      </c>
      <c r="G24" s="52" t="s">
        <v>48</v>
      </c>
      <c r="H24" s="49">
        <v>0</v>
      </c>
      <c r="I24" s="49">
        <v>0</v>
      </c>
      <c r="J24" s="49">
        <f t="shared" si="2"/>
        <v>0</v>
      </c>
      <c r="K24" s="50" t="str">
        <f t="shared" si="3"/>
        <v/>
      </c>
    </row>
    <row r="25" s="33" customFormat="1" ht="20.1" hidden="1" customHeight="1" spans="1:11">
      <c r="A25" s="46" t="s">
        <v>49</v>
      </c>
      <c r="B25" s="47"/>
      <c r="C25" s="48"/>
      <c r="D25" s="49">
        <f t="shared" si="0"/>
        <v>0</v>
      </c>
      <c r="E25" s="49" t="str">
        <f t="shared" si="1"/>
        <v/>
      </c>
      <c r="F25" s="51">
        <v>2010206</v>
      </c>
      <c r="G25" s="52" t="s">
        <v>50</v>
      </c>
      <c r="H25" s="49">
        <v>0</v>
      </c>
      <c r="I25" s="49">
        <v>0</v>
      </c>
      <c r="J25" s="49">
        <f t="shared" si="2"/>
        <v>0</v>
      </c>
      <c r="K25" s="50" t="str">
        <f t="shared" si="3"/>
        <v/>
      </c>
    </row>
    <row r="26" s="33" customFormat="1" ht="20.1" hidden="1" customHeight="1" spans="1:11">
      <c r="A26" s="46" t="s">
        <v>51</v>
      </c>
      <c r="B26" s="47"/>
      <c r="C26" s="49"/>
      <c r="D26" s="49">
        <f t="shared" si="0"/>
        <v>0</v>
      </c>
      <c r="E26" s="50" t="str">
        <f t="shared" si="1"/>
        <v/>
      </c>
      <c r="F26" s="51">
        <v>2010250</v>
      </c>
      <c r="G26" s="52" t="s">
        <v>37</v>
      </c>
      <c r="H26" s="49">
        <v>0</v>
      </c>
      <c r="I26" s="49">
        <v>0</v>
      </c>
      <c r="J26" s="49">
        <f t="shared" si="2"/>
        <v>0</v>
      </c>
      <c r="K26" s="50" t="str">
        <f t="shared" si="3"/>
        <v/>
      </c>
    </row>
    <row r="27" s="33" customFormat="1" ht="19" customHeight="1" spans="1:11">
      <c r="A27" s="40" t="s">
        <v>52</v>
      </c>
      <c r="B27" s="45">
        <f>SUM(B28:B34)</f>
        <v>13405</v>
      </c>
      <c r="C27" s="45">
        <f>SUM(C28:C34)</f>
        <v>13405</v>
      </c>
      <c r="D27" s="45">
        <f t="shared" si="0"/>
        <v>0</v>
      </c>
      <c r="E27" s="42">
        <f t="shared" si="1"/>
        <v>0</v>
      </c>
      <c r="F27" s="51">
        <v>2010299</v>
      </c>
      <c r="G27" s="52" t="s">
        <v>53</v>
      </c>
      <c r="H27" s="49">
        <v>0</v>
      </c>
      <c r="I27" s="49">
        <v>0</v>
      </c>
      <c r="J27" s="49">
        <f t="shared" si="2"/>
        <v>0</v>
      </c>
      <c r="K27" s="50" t="str">
        <f t="shared" si="3"/>
        <v/>
      </c>
    </row>
    <row r="28" s="33" customFormat="1" ht="19" customHeight="1" spans="1:11">
      <c r="A28" s="46" t="s">
        <v>54</v>
      </c>
      <c r="B28" s="56">
        <v>5555</v>
      </c>
      <c r="C28" s="56">
        <v>5555</v>
      </c>
      <c r="D28" s="49">
        <f t="shared" si="0"/>
        <v>0</v>
      </c>
      <c r="E28" s="50">
        <f t="shared" si="1"/>
        <v>0</v>
      </c>
      <c r="F28" s="51">
        <v>20103</v>
      </c>
      <c r="G28" s="52" t="s">
        <v>55</v>
      </c>
      <c r="H28" s="49">
        <f>SUM(H29:H38)</f>
        <v>16810</v>
      </c>
      <c r="I28" s="49">
        <f>SUM(I29:I38)</f>
        <v>13227</v>
      </c>
      <c r="J28" s="49">
        <f t="shared" si="2"/>
        <v>-3583</v>
      </c>
      <c r="K28" s="50">
        <f t="shared" si="3"/>
        <v>-0.213146936347412</v>
      </c>
    </row>
    <row r="29" s="33" customFormat="1" ht="19" customHeight="1" spans="1:11">
      <c r="A29" s="55" t="s">
        <v>56</v>
      </c>
      <c r="B29" s="57">
        <v>1800</v>
      </c>
      <c r="C29" s="57">
        <v>1800</v>
      </c>
      <c r="D29" s="49">
        <f t="shared" si="0"/>
        <v>0</v>
      </c>
      <c r="E29" s="50">
        <f t="shared" si="1"/>
        <v>0</v>
      </c>
      <c r="F29" s="51">
        <v>2010301</v>
      </c>
      <c r="G29" s="52" t="s">
        <v>19</v>
      </c>
      <c r="H29" s="49">
        <v>10862</v>
      </c>
      <c r="I29" s="53">
        <v>8598</v>
      </c>
      <c r="J29" s="49">
        <f t="shared" si="2"/>
        <v>-2264</v>
      </c>
      <c r="K29" s="50">
        <f t="shared" si="3"/>
        <v>-0.208433069416314</v>
      </c>
    </row>
    <row r="30" s="33" customFormat="1" ht="19" customHeight="1" spans="1:11">
      <c r="A30" s="46" t="s">
        <v>57</v>
      </c>
      <c r="B30" s="57">
        <v>1050</v>
      </c>
      <c r="C30" s="57">
        <v>1050</v>
      </c>
      <c r="D30" s="49">
        <f t="shared" si="0"/>
        <v>0</v>
      </c>
      <c r="E30" s="50">
        <f t="shared" si="1"/>
        <v>0</v>
      </c>
      <c r="F30" s="51">
        <v>2010302</v>
      </c>
      <c r="G30" s="52" t="s">
        <v>21</v>
      </c>
      <c r="H30" s="49">
        <v>3176</v>
      </c>
      <c r="I30" s="53">
        <v>3176</v>
      </c>
      <c r="J30" s="49">
        <f t="shared" si="2"/>
        <v>0</v>
      </c>
      <c r="K30" s="50">
        <f t="shared" si="3"/>
        <v>0</v>
      </c>
    </row>
    <row r="31" s="33" customFormat="1" ht="19" customHeight="1" spans="1:11">
      <c r="A31" s="46" t="s">
        <v>58</v>
      </c>
      <c r="B31" s="57"/>
      <c r="C31" s="57"/>
      <c r="D31" s="49">
        <f t="shared" si="0"/>
        <v>0</v>
      </c>
      <c r="E31" s="50" t="str">
        <f t="shared" si="1"/>
        <v/>
      </c>
      <c r="F31" s="51">
        <v>2010303</v>
      </c>
      <c r="G31" s="52" t="s">
        <v>23</v>
      </c>
      <c r="H31" s="49">
        <v>105</v>
      </c>
      <c r="I31" s="53">
        <v>105</v>
      </c>
      <c r="J31" s="49">
        <f t="shared" si="2"/>
        <v>0</v>
      </c>
      <c r="K31" s="50">
        <f t="shared" si="3"/>
        <v>0</v>
      </c>
    </row>
    <row r="32" s="33" customFormat="1" ht="19" customHeight="1" spans="1:11">
      <c r="A32" s="46" t="s">
        <v>59</v>
      </c>
      <c r="B32" s="57">
        <v>5000</v>
      </c>
      <c r="C32" s="57">
        <v>5000</v>
      </c>
      <c r="D32" s="49">
        <f t="shared" si="0"/>
        <v>0</v>
      </c>
      <c r="E32" s="50">
        <f t="shared" si="1"/>
        <v>0</v>
      </c>
      <c r="F32" s="51">
        <v>2010304</v>
      </c>
      <c r="G32" s="52" t="s">
        <v>60</v>
      </c>
      <c r="H32" s="49">
        <v>0</v>
      </c>
      <c r="I32" s="53">
        <v>0</v>
      </c>
      <c r="J32" s="49">
        <f t="shared" si="2"/>
        <v>0</v>
      </c>
      <c r="K32" s="50" t="str">
        <f t="shared" si="3"/>
        <v/>
      </c>
    </row>
    <row r="33" s="33" customFormat="1" ht="19" customHeight="1" spans="1:11">
      <c r="A33" s="46" t="s">
        <v>61</v>
      </c>
      <c r="B33" s="47"/>
      <c r="C33" s="54">
        <f>B33</f>
        <v>0</v>
      </c>
      <c r="D33" s="49">
        <f t="shared" si="0"/>
        <v>0</v>
      </c>
      <c r="E33" s="50" t="str">
        <f t="shared" si="1"/>
        <v/>
      </c>
      <c r="F33" s="51">
        <v>2010305</v>
      </c>
      <c r="G33" s="52" t="s">
        <v>62</v>
      </c>
      <c r="H33" s="49">
        <v>0</v>
      </c>
      <c r="I33" s="53">
        <v>0</v>
      </c>
      <c r="J33" s="49">
        <f t="shared" si="2"/>
        <v>0</v>
      </c>
      <c r="K33" s="50" t="str">
        <f t="shared" si="3"/>
        <v/>
      </c>
    </row>
    <row r="34" s="33" customFormat="1" ht="19" customHeight="1" spans="1:11">
      <c r="A34" s="46" t="s">
        <v>63</v>
      </c>
      <c r="B34" s="54"/>
      <c r="C34" s="54"/>
      <c r="D34" s="49">
        <f t="shared" si="0"/>
        <v>0</v>
      </c>
      <c r="E34" s="50" t="str">
        <f>IF(B33=0,"",D34/B33)</f>
        <v/>
      </c>
      <c r="F34" s="51">
        <v>2010306</v>
      </c>
      <c r="G34" s="52" t="s">
        <v>64</v>
      </c>
      <c r="H34" s="49">
        <v>48</v>
      </c>
      <c r="I34" s="53">
        <v>48</v>
      </c>
      <c r="J34" s="49">
        <f t="shared" si="2"/>
        <v>0</v>
      </c>
      <c r="K34" s="50">
        <f t="shared" si="3"/>
        <v>0</v>
      </c>
    </row>
    <row r="35" s="33" customFormat="1" ht="20.1" hidden="1" customHeight="1" spans="1:11">
      <c r="A35" s="58"/>
      <c r="B35" s="58"/>
      <c r="C35" s="58"/>
      <c r="D35" s="49">
        <f>C34-B34</f>
        <v>0</v>
      </c>
      <c r="E35" s="50" t="str">
        <f>IF(B34=0,"",D35/B34)</f>
        <v/>
      </c>
      <c r="F35" s="51">
        <v>2010308</v>
      </c>
      <c r="G35" s="52" t="s">
        <v>65</v>
      </c>
      <c r="H35" s="49">
        <v>0</v>
      </c>
      <c r="I35" s="53">
        <v>0</v>
      </c>
      <c r="J35" s="49">
        <f t="shared" si="2"/>
        <v>0</v>
      </c>
      <c r="K35" s="50" t="str">
        <f t="shared" si="3"/>
        <v/>
      </c>
    </row>
    <row r="36" s="33" customFormat="1" ht="20.1" hidden="1" customHeight="1" spans="1:11">
      <c r="A36" s="46"/>
      <c r="B36" s="54"/>
      <c r="C36" s="54"/>
      <c r="D36" s="49">
        <f t="shared" ref="D36:D38" si="5">C36-B36</f>
        <v>0</v>
      </c>
      <c r="E36" s="49" t="str">
        <f t="shared" ref="E36:E38" si="6">IF(B36=0,"",D36/B36)</f>
        <v/>
      </c>
      <c r="F36" s="51">
        <v>2010309</v>
      </c>
      <c r="G36" s="52" t="s">
        <v>66</v>
      </c>
      <c r="H36" s="49">
        <v>0</v>
      </c>
      <c r="I36" s="53">
        <v>0</v>
      </c>
      <c r="J36" s="49">
        <f t="shared" si="2"/>
        <v>0</v>
      </c>
      <c r="K36" s="50" t="str">
        <f t="shared" si="3"/>
        <v/>
      </c>
    </row>
    <row r="37" s="33" customFormat="1" ht="19" customHeight="1" spans="1:11">
      <c r="A37" s="46"/>
      <c r="B37" s="54"/>
      <c r="C37" s="54"/>
      <c r="D37" s="49"/>
      <c r="E37" s="49" t="str">
        <f t="shared" si="6"/>
        <v/>
      </c>
      <c r="F37" s="51">
        <v>2010350</v>
      </c>
      <c r="G37" s="52" t="s">
        <v>37</v>
      </c>
      <c r="H37" s="49">
        <v>1828</v>
      </c>
      <c r="I37" s="53">
        <v>509</v>
      </c>
      <c r="J37" s="49">
        <f t="shared" si="2"/>
        <v>-1319</v>
      </c>
      <c r="K37" s="50">
        <f t="shared" si="3"/>
        <v>-0.721553610503282</v>
      </c>
    </row>
    <row r="38" s="33" customFormat="1" ht="19" customHeight="1" spans="1:11">
      <c r="A38" s="55"/>
      <c r="B38" s="54"/>
      <c r="C38" s="54"/>
      <c r="D38" s="49"/>
      <c r="E38" s="49" t="str">
        <f t="shared" si="6"/>
        <v/>
      </c>
      <c r="F38" s="51">
        <v>2010399</v>
      </c>
      <c r="G38" s="52" t="s">
        <v>67</v>
      </c>
      <c r="H38" s="49">
        <v>791</v>
      </c>
      <c r="I38" s="53">
        <v>791</v>
      </c>
      <c r="J38" s="49">
        <f t="shared" si="2"/>
        <v>0</v>
      </c>
      <c r="K38" s="50">
        <f t="shared" si="3"/>
        <v>0</v>
      </c>
    </row>
    <row r="39" s="33" customFormat="1" ht="20.1" hidden="1" customHeight="1" spans="1:11">
      <c r="A39" s="46"/>
      <c r="B39" s="54"/>
      <c r="C39" s="54"/>
      <c r="D39" s="49"/>
      <c r="E39" s="49"/>
      <c r="F39" s="51">
        <v>20104</v>
      </c>
      <c r="G39" s="52" t="s">
        <v>68</v>
      </c>
      <c r="H39" s="49">
        <f>SUM(H40:H49)</f>
        <v>252</v>
      </c>
      <c r="I39" s="49">
        <f>SUM(I40:I49)</f>
        <v>252</v>
      </c>
      <c r="J39" s="49">
        <f t="shared" si="2"/>
        <v>0</v>
      </c>
      <c r="K39" s="42">
        <f t="shared" si="3"/>
        <v>0</v>
      </c>
    </row>
    <row r="40" s="33" customFormat="1" ht="20.1" hidden="1" customHeight="1" spans="1:11">
      <c r="A40" s="55"/>
      <c r="B40" s="54"/>
      <c r="C40" s="54"/>
      <c r="D40" s="49"/>
      <c r="E40" s="49"/>
      <c r="F40" s="51">
        <v>2010401</v>
      </c>
      <c r="G40" s="52" t="s">
        <v>19</v>
      </c>
      <c r="H40" s="59"/>
      <c r="I40" s="59"/>
      <c r="J40" s="49">
        <f t="shared" si="2"/>
        <v>0</v>
      </c>
      <c r="K40" s="42" t="str">
        <f t="shared" si="3"/>
        <v/>
      </c>
    </row>
    <row r="41" s="33" customFormat="1" ht="20.1" hidden="1" customHeight="1" spans="1:11">
      <c r="A41" s="46"/>
      <c r="B41" s="54"/>
      <c r="C41" s="54"/>
      <c r="D41" s="49"/>
      <c r="E41" s="49"/>
      <c r="F41" s="51">
        <v>2010402</v>
      </c>
      <c r="G41" s="52" t="s">
        <v>21</v>
      </c>
      <c r="H41" s="59">
        <v>72</v>
      </c>
      <c r="I41" s="59">
        <v>72</v>
      </c>
      <c r="J41" s="49">
        <f t="shared" si="2"/>
        <v>0</v>
      </c>
      <c r="K41" s="42">
        <f t="shared" si="3"/>
        <v>0</v>
      </c>
    </row>
    <row r="42" s="33" customFormat="1" ht="20.1" hidden="1" customHeight="1" spans="1:11">
      <c r="A42" s="46"/>
      <c r="B42" s="54"/>
      <c r="C42" s="54"/>
      <c r="D42" s="49"/>
      <c r="E42" s="49"/>
      <c r="F42" s="51">
        <v>2010403</v>
      </c>
      <c r="G42" s="52" t="s">
        <v>23</v>
      </c>
      <c r="H42" s="59">
        <v>0</v>
      </c>
      <c r="I42" s="59">
        <v>0</v>
      </c>
      <c r="J42" s="49">
        <f t="shared" si="2"/>
        <v>0</v>
      </c>
      <c r="K42" s="42" t="str">
        <f t="shared" si="3"/>
        <v/>
      </c>
    </row>
    <row r="43" s="33" customFormat="1" ht="20.1" hidden="1" customHeight="1" spans="1:11">
      <c r="A43" s="46"/>
      <c r="B43" s="54"/>
      <c r="C43" s="54"/>
      <c r="D43" s="49"/>
      <c r="E43" s="49"/>
      <c r="F43" s="51">
        <v>2010404</v>
      </c>
      <c r="G43" s="52" t="s">
        <v>69</v>
      </c>
      <c r="H43" s="59">
        <v>0</v>
      </c>
      <c r="I43" s="59">
        <v>0</v>
      </c>
      <c r="J43" s="49">
        <f t="shared" si="2"/>
        <v>0</v>
      </c>
      <c r="K43" s="42" t="str">
        <f t="shared" si="3"/>
        <v/>
      </c>
    </row>
    <row r="44" s="33" customFormat="1" ht="20.1" hidden="1" customHeight="1" spans="1:11">
      <c r="A44" s="46"/>
      <c r="B44" s="54"/>
      <c r="C44" s="54"/>
      <c r="D44" s="49"/>
      <c r="E44" s="49"/>
      <c r="F44" s="51">
        <v>2010405</v>
      </c>
      <c r="G44" s="52" t="s">
        <v>70</v>
      </c>
      <c r="H44" s="59">
        <v>0</v>
      </c>
      <c r="I44" s="59">
        <v>0</v>
      </c>
      <c r="J44" s="49">
        <f t="shared" si="2"/>
        <v>0</v>
      </c>
      <c r="K44" s="42" t="str">
        <f t="shared" si="3"/>
        <v/>
      </c>
    </row>
    <row r="45" s="33" customFormat="1" ht="20.1" hidden="1" customHeight="1" spans="1:11">
      <c r="A45" s="46"/>
      <c r="B45" s="54"/>
      <c r="C45" s="54"/>
      <c r="D45" s="49"/>
      <c r="E45" s="49"/>
      <c r="F45" s="51">
        <v>2010406</v>
      </c>
      <c r="G45" s="52" t="s">
        <v>71</v>
      </c>
      <c r="H45" s="59">
        <v>0</v>
      </c>
      <c r="I45" s="59">
        <v>0</v>
      </c>
      <c r="J45" s="49">
        <f t="shared" si="2"/>
        <v>0</v>
      </c>
      <c r="K45" s="42" t="str">
        <f t="shared" si="3"/>
        <v/>
      </c>
    </row>
    <row r="46" s="33" customFormat="1" ht="20.1" hidden="1" customHeight="1" spans="1:11">
      <c r="A46" s="46"/>
      <c r="B46" s="54"/>
      <c r="C46" s="54"/>
      <c r="D46" s="49"/>
      <c r="E46" s="49"/>
      <c r="F46" s="51">
        <v>2010407</v>
      </c>
      <c r="G46" s="52" t="s">
        <v>72</v>
      </c>
      <c r="H46" s="59">
        <v>0</v>
      </c>
      <c r="I46" s="59">
        <v>0</v>
      </c>
      <c r="J46" s="49">
        <f t="shared" si="2"/>
        <v>0</v>
      </c>
      <c r="K46" s="42" t="str">
        <f t="shared" si="3"/>
        <v/>
      </c>
    </row>
    <row r="47" s="33" customFormat="1" ht="20.1" hidden="1" customHeight="1" spans="1:11">
      <c r="A47" s="46"/>
      <c r="B47" s="54"/>
      <c r="C47" s="54"/>
      <c r="D47" s="49"/>
      <c r="E47" s="49"/>
      <c r="F47" s="51">
        <v>2010408</v>
      </c>
      <c r="G47" s="52" t="s">
        <v>73</v>
      </c>
      <c r="H47" s="59">
        <v>0</v>
      </c>
      <c r="I47" s="59">
        <v>0</v>
      </c>
      <c r="J47" s="49">
        <f t="shared" si="2"/>
        <v>0</v>
      </c>
      <c r="K47" s="42" t="str">
        <f t="shared" si="3"/>
        <v/>
      </c>
    </row>
    <row r="48" s="33" customFormat="1" ht="20.1" hidden="1" customHeight="1" spans="1:11">
      <c r="A48" s="46"/>
      <c r="B48" s="54"/>
      <c r="C48" s="54"/>
      <c r="D48" s="49"/>
      <c r="E48" s="49"/>
      <c r="F48" s="51">
        <v>2010450</v>
      </c>
      <c r="G48" s="52" t="s">
        <v>37</v>
      </c>
      <c r="H48" s="59">
        <v>0</v>
      </c>
      <c r="I48" s="59">
        <v>0</v>
      </c>
      <c r="J48" s="49">
        <f t="shared" si="2"/>
        <v>0</v>
      </c>
      <c r="K48" s="42" t="str">
        <f t="shared" si="3"/>
        <v/>
      </c>
    </row>
    <row r="49" s="33" customFormat="1" ht="20.1" hidden="1" customHeight="1" spans="1:11">
      <c r="A49" s="46"/>
      <c r="B49" s="54"/>
      <c r="C49" s="54"/>
      <c r="D49" s="49"/>
      <c r="E49" s="49"/>
      <c r="F49" s="51">
        <v>2010499</v>
      </c>
      <c r="G49" s="52" t="s">
        <v>74</v>
      </c>
      <c r="H49" s="59">
        <v>180</v>
      </c>
      <c r="I49" s="59">
        <v>180</v>
      </c>
      <c r="J49" s="49">
        <f t="shared" si="2"/>
        <v>0</v>
      </c>
      <c r="K49" s="42">
        <f t="shared" si="3"/>
        <v>0</v>
      </c>
    </row>
    <row r="50" s="33" customFormat="1" ht="20.1" hidden="1" customHeight="1" spans="1:11">
      <c r="A50" s="46"/>
      <c r="B50" s="54"/>
      <c r="C50" s="54"/>
      <c r="D50" s="49"/>
      <c r="E50" s="49"/>
      <c r="F50" s="51">
        <v>20105</v>
      </c>
      <c r="G50" s="52" t="s">
        <v>75</v>
      </c>
      <c r="H50" s="49">
        <f>SUM(H51:H60)</f>
        <v>623</v>
      </c>
      <c r="I50" s="49">
        <f>SUM(I51:I60)</f>
        <v>623</v>
      </c>
      <c r="J50" s="49">
        <f t="shared" si="2"/>
        <v>0</v>
      </c>
      <c r="K50" s="42">
        <f t="shared" si="3"/>
        <v>0</v>
      </c>
    </row>
    <row r="51" s="33" customFormat="1" ht="20.1" hidden="1" customHeight="1" spans="1:11">
      <c r="A51" s="46"/>
      <c r="B51" s="54"/>
      <c r="C51" s="54"/>
      <c r="D51" s="49"/>
      <c r="E51" s="49"/>
      <c r="F51" s="51">
        <v>2010501</v>
      </c>
      <c r="G51" s="52" t="s">
        <v>19</v>
      </c>
      <c r="H51" s="53">
        <v>0</v>
      </c>
      <c r="I51" s="53">
        <v>0</v>
      </c>
      <c r="J51" s="49">
        <f t="shared" si="2"/>
        <v>0</v>
      </c>
      <c r="K51" s="42" t="str">
        <f t="shared" si="3"/>
        <v/>
      </c>
    </row>
    <row r="52" s="33" customFormat="1" ht="20.1" hidden="1" customHeight="1" spans="1:11">
      <c r="A52" s="46"/>
      <c r="B52" s="54"/>
      <c r="C52" s="54"/>
      <c r="D52" s="49"/>
      <c r="E52" s="49"/>
      <c r="F52" s="51">
        <v>2010502</v>
      </c>
      <c r="G52" s="52" t="s">
        <v>21</v>
      </c>
      <c r="H52" s="53">
        <v>0</v>
      </c>
      <c r="I52" s="53">
        <v>0</v>
      </c>
      <c r="J52" s="49">
        <f t="shared" si="2"/>
        <v>0</v>
      </c>
      <c r="K52" s="42" t="str">
        <f t="shared" si="3"/>
        <v/>
      </c>
    </row>
    <row r="53" s="33" customFormat="1" ht="20.1" hidden="1" customHeight="1" spans="1:11">
      <c r="A53" s="46"/>
      <c r="B53" s="54"/>
      <c r="C53" s="54"/>
      <c r="D53" s="49"/>
      <c r="E53" s="49"/>
      <c r="F53" s="51">
        <v>2010503</v>
      </c>
      <c r="G53" s="52" t="s">
        <v>23</v>
      </c>
      <c r="H53" s="53">
        <v>0</v>
      </c>
      <c r="I53" s="53">
        <v>0</v>
      </c>
      <c r="J53" s="49">
        <f t="shared" si="2"/>
        <v>0</v>
      </c>
      <c r="K53" s="42" t="str">
        <f t="shared" si="3"/>
        <v/>
      </c>
    </row>
    <row r="54" s="33" customFormat="1" ht="20.1" hidden="1" customHeight="1" spans="1:11">
      <c r="A54" s="46"/>
      <c r="B54" s="54"/>
      <c r="C54" s="54"/>
      <c r="D54" s="49"/>
      <c r="E54" s="49"/>
      <c r="F54" s="51">
        <v>2010504</v>
      </c>
      <c r="G54" s="52" t="s">
        <v>76</v>
      </c>
      <c r="H54" s="53">
        <v>350</v>
      </c>
      <c r="I54" s="53">
        <v>350</v>
      </c>
      <c r="J54" s="49">
        <f t="shared" si="2"/>
        <v>0</v>
      </c>
      <c r="K54" s="42">
        <f t="shared" si="3"/>
        <v>0</v>
      </c>
    </row>
    <row r="55" s="33" customFormat="1" ht="20.1" hidden="1" customHeight="1" spans="1:11">
      <c r="A55" s="46"/>
      <c r="B55" s="54"/>
      <c r="C55" s="54"/>
      <c r="D55" s="49"/>
      <c r="E55" s="49"/>
      <c r="F55" s="51">
        <v>2010505</v>
      </c>
      <c r="G55" s="52" t="s">
        <v>77</v>
      </c>
      <c r="H55" s="53">
        <v>228</v>
      </c>
      <c r="I55" s="53">
        <v>228</v>
      </c>
      <c r="J55" s="49">
        <f t="shared" si="2"/>
        <v>0</v>
      </c>
      <c r="K55" s="42">
        <f t="shared" si="3"/>
        <v>0</v>
      </c>
    </row>
    <row r="56" s="33" customFormat="1" ht="20.1" hidden="1" customHeight="1" spans="1:11">
      <c r="A56" s="46"/>
      <c r="B56" s="54"/>
      <c r="C56" s="54"/>
      <c r="D56" s="49"/>
      <c r="E56" s="49"/>
      <c r="F56" s="51">
        <v>2010506</v>
      </c>
      <c r="G56" s="52" t="s">
        <v>78</v>
      </c>
      <c r="H56" s="53">
        <v>0</v>
      </c>
      <c r="I56" s="53">
        <v>0</v>
      </c>
      <c r="J56" s="49">
        <f t="shared" si="2"/>
        <v>0</v>
      </c>
      <c r="K56" s="42" t="str">
        <f t="shared" si="3"/>
        <v/>
      </c>
    </row>
    <row r="57" s="33" customFormat="1" ht="20.1" hidden="1" customHeight="1" spans="1:11">
      <c r="A57" s="46"/>
      <c r="B57" s="54"/>
      <c r="C57" s="54"/>
      <c r="D57" s="49"/>
      <c r="E57" s="49"/>
      <c r="F57" s="51">
        <v>2010507</v>
      </c>
      <c r="G57" s="52" t="s">
        <v>79</v>
      </c>
      <c r="H57" s="53">
        <v>45</v>
      </c>
      <c r="I57" s="53">
        <v>45</v>
      </c>
      <c r="J57" s="49">
        <f t="shared" si="2"/>
        <v>0</v>
      </c>
      <c r="K57" s="42">
        <f t="shared" si="3"/>
        <v>0</v>
      </c>
    </row>
    <row r="58" s="33" customFormat="1" ht="20.1" hidden="1" customHeight="1" spans="1:11">
      <c r="A58" s="46"/>
      <c r="B58" s="54"/>
      <c r="C58" s="54"/>
      <c r="D58" s="49"/>
      <c r="E58" s="49"/>
      <c r="F58" s="51">
        <v>2010508</v>
      </c>
      <c r="G58" s="52" t="s">
        <v>80</v>
      </c>
      <c r="H58" s="53">
        <v>0</v>
      </c>
      <c r="I58" s="53">
        <v>0</v>
      </c>
      <c r="J58" s="49">
        <f t="shared" si="2"/>
        <v>0</v>
      </c>
      <c r="K58" s="42" t="str">
        <f t="shared" si="3"/>
        <v/>
      </c>
    </row>
    <row r="59" s="33" customFormat="1" ht="20.1" hidden="1" customHeight="1" spans="1:11">
      <c r="A59" s="46"/>
      <c r="B59" s="54"/>
      <c r="C59" s="54"/>
      <c r="D59" s="49"/>
      <c r="E59" s="49"/>
      <c r="F59" s="51">
        <v>2010550</v>
      </c>
      <c r="G59" s="52" t="s">
        <v>37</v>
      </c>
      <c r="H59" s="53">
        <v>0</v>
      </c>
      <c r="I59" s="53">
        <v>0</v>
      </c>
      <c r="J59" s="49">
        <f t="shared" si="2"/>
        <v>0</v>
      </c>
      <c r="K59" s="42" t="str">
        <f t="shared" si="3"/>
        <v/>
      </c>
    </row>
    <row r="60" s="33" customFormat="1" ht="20.1" hidden="1" customHeight="1" spans="1:11">
      <c r="A60" s="46"/>
      <c r="B60" s="54"/>
      <c r="C60" s="54"/>
      <c r="D60" s="49"/>
      <c r="E60" s="49"/>
      <c r="F60" s="51">
        <v>2010599</v>
      </c>
      <c r="G60" s="52" t="s">
        <v>81</v>
      </c>
      <c r="H60" s="53">
        <v>0</v>
      </c>
      <c r="I60" s="53">
        <v>0</v>
      </c>
      <c r="J60" s="49">
        <f t="shared" si="2"/>
        <v>0</v>
      </c>
      <c r="K60" s="42" t="str">
        <f t="shared" si="3"/>
        <v/>
      </c>
    </row>
    <row r="61" s="33" customFormat="1" ht="20.1" hidden="1" customHeight="1" spans="1:11">
      <c r="A61" s="46"/>
      <c r="B61" s="54"/>
      <c r="C61" s="54"/>
      <c r="D61" s="49"/>
      <c r="E61" s="49"/>
      <c r="F61" s="51">
        <v>20106</v>
      </c>
      <c r="G61" s="52" t="s">
        <v>82</v>
      </c>
      <c r="H61" s="49">
        <f>SUM(H62:H71)</f>
        <v>755</v>
      </c>
      <c r="I61" s="49">
        <f>SUM(I62:I71)</f>
        <v>755</v>
      </c>
      <c r="J61" s="49">
        <f t="shared" si="2"/>
        <v>0</v>
      </c>
      <c r="K61" s="42">
        <f t="shared" si="3"/>
        <v>0</v>
      </c>
    </row>
    <row r="62" s="33" customFormat="1" ht="20.1" hidden="1" customHeight="1" spans="1:11">
      <c r="A62" s="46"/>
      <c r="B62" s="54"/>
      <c r="C62" s="54"/>
      <c r="D62" s="49"/>
      <c r="E62" s="49"/>
      <c r="F62" s="51">
        <v>2010601</v>
      </c>
      <c r="G62" s="52" t="s">
        <v>19</v>
      </c>
      <c r="H62" s="49">
        <v>0</v>
      </c>
      <c r="I62" s="49">
        <v>0</v>
      </c>
      <c r="J62" s="49">
        <f t="shared" si="2"/>
        <v>0</v>
      </c>
      <c r="K62" s="42" t="str">
        <f t="shared" si="3"/>
        <v/>
      </c>
    </row>
    <row r="63" s="33" customFormat="1" ht="20.1" hidden="1" customHeight="1" spans="1:11">
      <c r="A63" s="46"/>
      <c r="B63" s="54"/>
      <c r="C63" s="54"/>
      <c r="D63" s="49"/>
      <c r="E63" s="49"/>
      <c r="F63" s="51">
        <v>2010602</v>
      </c>
      <c r="G63" s="52" t="s">
        <v>21</v>
      </c>
      <c r="H63" s="49">
        <v>755</v>
      </c>
      <c r="I63" s="49">
        <v>755</v>
      </c>
      <c r="J63" s="49">
        <f t="shared" si="2"/>
        <v>0</v>
      </c>
      <c r="K63" s="42">
        <f t="shared" si="3"/>
        <v>0</v>
      </c>
    </row>
    <row r="64" s="33" customFormat="1" ht="20.1" hidden="1" customHeight="1" spans="1:11">
      <c r="A64" s="46"/>
      <c r="B64" s="54"/>
      <c r="C64" s="54"/>
      <c r="D64" s="49"/>
      <c r="E64" s="49"/>
      <c r="F64" s="51">
        <v>2010603</v>
      </c>
      <c r="G64" s="52" t="s">
        <v>23</v>
      </c>
      <c r="H64" s="49">
        <v>0</v>
      </c>
      <c r="I64" s="49">
        <v>0</v>
      </c>
      <c r="J64" s="49">
        <f t="shared" si="2"/>
        <v>0</v>
      </c>
      <c r="K64" s="42" t="str">
        <f t="shared" si="3"/>
        <v/>
      </c>
    </row>
    <row r="65" s="33" customFormat="1" ht="20.1" hidden="1" customHeight="1" spans="1:11">
      <c r="A65" s="46"/>
      <c r="B65" s="54"/>
      <c r="C65" s="54"/>
      <c r="D65" s="49"/>
      <c r="E65" s="49"/>
      <c r="F65" s="51">
        <v>2010604</v>
      </c>
      <c r="G65" s="52" t="s">
        <v>83</v>
      </c>
      <c r="H65" s="49">
        <v>0</v>
      </c>
      <c r="I65" s="49">
        <v>0</v>
      </c>
      <c r="J65" s="49">
        <f t="shared" si="2"/>
        <v>0</v>
      </c>
      <c r="K65" s="42" t="str">
        <f t="shared" si="3"/>
        <v/>
      </c>
    </row>
    <row r="66" s="33" customFormat="1" ht="20.1" hidden="1" customHeight="1" spans="1:11">
      <c r="A66" s="46"/>
      <c r="B66" s="54"/>
      <c r="C66" s="54"/>
      <c r="D66" s="49"/>
      <c r="E66" s="49"/>
      <c r="F66" s="51">
        <v>2010605</v>
      </c>
      <c r="G66" s="52" t="s">
        <v>84</v>
      </c>
      <c r="H66" s="49">
        <v>0</v>
      </c>
      <c r="I66" s="49">
        <v>0</v>
      </c>
      <c r="J66" s="49">
        <f t="shared" si="2"/>
        <v>0</v>
      </c>
      <c r="K66" s="42" t="str">
        <f t="shared" si="3"/>
        <v/>
      </c>
    </row>
    <row r="67" s="33" customFormat="1" ht="20.1" hidden="1" customHeight="1" spans="1:11">
      <c r="A67" s="46"/>
      <c r="B67" s="54"/>
      <c r="C67" s="54"/>
      <c r="D67" s="49"/>
      <c r="E67" s="49"/>
      <c r="F67" s="51">
        <v>2010606</v>
      </c>
      <c r="G67" s="52" t="s">
        <v>85</v>
      </c>
      <c r="H67" s="49">
        <v>0</v>
      </c>
      <c r="I67" s="49">
        <v>0</v>
      </c>
      <c r="J67" s="49">
        <f t="shared" si="2"/>
        <v>0</v>
      </c>
      <c r="K67" s="42" t="str">
        <f t="shared" si="3"/>
        <v/>
      </c>
    </row>
    <row r="68" s="33" customFormat="1" ht="20.1" hidden="1" customHeight="1" spans="1:11">
      <c r="A68" s="46"/>
      <c r="B68" s="54"/>
      <c r="C68" s="54"/>
      <c r="D68" s="49"/>
      <c r="E68" s="49"/>
      <c r="F68" s="51">
        <v>2010607</v>
      </c>
      <c r="G68" s="52" t="s">
        <v>86</v>
      </c>
      <c r="H68" s="49">
        <v>0</v>
      </c>
      <c r="I68" s="49">
        <v>0</v>
      </c>
      <c r="J68" s="49">
        <f t="shared" si="2"/>
        <v>0</v>
      </c>
      <c r="K68" s="42" t="str">
        <f t="shared" si="3"/>
        <v/>
      </c>
    </row>
    <row r="69" s="33" customFormat="1" ht="20.1" hidden="1" customHeight="1" spans="1:11">
      <c r="A69" s="46"/>
      <c r="B69" s="54"/>
      <c r="C69" s="54"/>
      <c r="D69" s="49"/>
      <c r="E69" s="49"/>
      <c r="F69" s="51">
        <v>2010608</v>
      </c>
      <c r="G69" s="52" t="s">
        <v>87</v>
      </c>
      <c r="H69" s="49">
        <v>0</v>
      </c>
      <c r="I69" s="49">
        <v>0</v>
      </c>
      <c r="J69" s="49">
        <f t="shared" si="2"/>
        <v>0</v>
      </c>
      <c r="K69" s="42" t="str">
        <f t="shared" si="3"/>
        <v/>
      </c>
    </row>
    <row r="70" s="33" customFormat="1" ht="20.1" hidden="1" customHeight="1" spans="1:11">
      <c r="A70" s="46"/>
      <c r="B70" s="54"/>
      <c r="C70" s="54"/>
      <c r="D70" s="49"/>
      <c r="E70" s="49"/>
      <c r="F70" s="51">
        <v>2010650</v>
      </c>
      <c r="G70" s="52" t="s">
        <v>37</v>
      </c>
      <c r="H70" s="49">
        <v>0</v>
      </c>
      <c r="I70" s="49">
        <v>0</v>
      </c>
      <c r="J70" s="49">
        <f t="shared" ref="J70:J82" si="7">I70-H70</f>
        <v>0</v>
      </c>
      <c r="K70" s="42" t="str">
        <f t="shared" ref="K70:K82" si="8">IF(H70=0,"",J70/H70)</f>
        <v/>
      </c>
    </row>
    <row r="71" s="33" customFormat="1" ht="20.1" hidden="1" customHeight="1" spans="1:11">
      <c r="A71" s="46"/>
      <c r="B71" s="54"/>
      <c r="C71" s="54"/>
      <c r="D71" s="49"/>
      <c r="E71" s="49"/>
      <c r="F71" s="51">
        <v>2010699</v>
      </c>
      <c r="G71" s="52" t="s">
        <v>88</v>
      </c>
      <c r="H71" s="49">
        <v>0</v>
      </c>
      <c r="I71" s="49">
        <v>0</v>
      </c>
      <c r="J71" s="49">
        <f t="shared" si="7"/>
        <v>0</v>
      </c>
      <c r="K71" s="42" t="str">
        <f t="shared" si="8"/>
        <v/>
      </c>
    </row>
    <row r="72" s="33" customFormat="1" ht="20.1" hidden="1" customHeight="1" spans="1:11">
      <c r="A72" s="46"/>
      <c r="B72" s="54"/>
      <c r="C72" s="54"/>
      <c r="D72" s="49"/>
      <c r="E72" s="49"/>
      <c r="F72" s="51">
        <v>20107</v>
      </c>
      <c r="G72" s="52" t="s">
        <v>89</v>
      </c>
      <c r="H72" s="49">
        <f>SUM(H73:H84)</f>
        <v>620</v>
      </c>
      <c r="I72" s="49">
        <f>SUM(I73:I84)</f>
        <v>620</v>
      </c>
      <c r="J72" s="49">
        <f t="shared" si="7"/>
        <v>0</v>
      </c>
      <c r="K72" s="42">
        <f t="shared" si="8"/>
        <v>0</v>
      </c>
    </row>
    <row r="73" s="33" customFormat="1" ht="20.1" hidden="1" customHeight="1" spans="1:11">
      <c r="A73" s="46"/>
      <c r="B73" s="54"/>
      <c r="C73" s="54"/>
      <c r="D73" s="49"/>
      <c r="E73" s="49"/>
      <c r="F73" s="51">
        <v>2010701</v>
      </c>
      <c r="G73" s="52" t="s">
        <v>19</v>
      </c>
      <c r="H73" s="49">
        <v>0</v>
      </c>
      <c r="I73" s="49">
        <v>0</v>
      </c>
      <c r="J73" s="49">
        <f t="shared" si="7"/>
        <v>0</v>
      </c>
      <c r="K73" s="42" t="str">
        <f t="shared" si="8"/>
        <v/>
      </c>
    </row>
    <row r="74" s="33" customFormat="1" ht="20.1" hidden="1" customHeight="1" spans="1:11">
      <c r="A74" s="46"/>
      <c r="B74" s="54"/>
      <c r="C74" s="54"/>
      <c r="D74" s="49"/>
      <c r="E74" s="49"/>
      <c r="F74" s="51">
        <v>2010702</v>
      </c>
      <c r="G74" s="52" t="s">
        <v>21</v>
      </c>
      <c r="H74" s="49">
        <v>0</v>
      </c>
      <c r="I74" s="49">
        <v>0</v>
      </c>
      <c r="J74" s="49">
        <f t="shared" si="7"/>
        <v>0</v>
      </c>
      <c r="K74" s="42" t="str">
        <f t="shared" si="8"/>
        <v/>
      </c>
    </row>
    <row r="75" s="33" customFormat="1" ht="20.1" hidden="1" customHeight="1" spans="1:11">
      <c r="A75" s="46"/>
      <c r="B75" s="54"/>
      <c r="C75" s="54"/>
      <c r="D75" s="49"/>
      <c r="E75" s="49"/>
      <c r="F75" s="51">
        <v>2010703</v>
      </c>
      <c r="G75" s="52" t="s">
        <v>23</v>
      </c>
      <c r="H75" s="49">
        <v>0</v>
      </c>
      <c r="I75" s="49">
        <v>0</v>
      </c>
      <c r="J75" s="49">
        <f t="shared" si="7"/>
        <v>0</v>
      </c>
      <c r="K75" s="42" t="str">
        <f t="shared" si="8"/>
        <v/>
      </c>
    </row>
    <row r="76" s="33" customFormat="1" ht="20.1" hidden="1" customHeight="1" spans="1:11">
      <c r="A76" s="46"/>
      <c r="B76" s="54"/>
      <c r="C76" s="54"/>
      <c r="D76" s="49"/>
      <c r="E76" s="49"/>
      <c r="F76" s="51">
        <v>2010704</v>
      </c>
      <c r="G76" s="52" t="s">
        <v>90</v>
      </c>
      <c r="H76" s="49">
        <v>0</v>
      </c>
      <c r="I76" s="49">
        <v>0</v>
      </c>
      <c r="J76" s="49">
        <f t="shared" si="7"/>
        <v>0</v>
      </c>
      <c r="K76" s="42" t="str">
        <f t="shared" si="8"/>
        <v/>
      </c>
    </row>
    <row r="77" s="33" customFormat="1" ht="20.1" hidden="1" customHeight="1" spans="1:11">
      <c r="A77" s="46"/>
      <c r="B77" s="54"/>
      <c r="C77" s="54"/>
      <c r="D77" s="49"/>
      <c r="E77" s="49"/>
      <c r="F77" s="51">
        <v>2010705</v>
      </c>
      <c r="G77" s="52" t="s">
        <v>91</v>
      </c>
      <c r="H77" s="49">
        <v>0</v>
      </c>
      <c r="I77" s="49">
        <v>0</v>
      </c>
      <c r="J77" s="49">
        <f t="shared" si="7"/>
        <v>0</v>
      </c>
      <c r="K77" s="42" t="str">
        <f t="shared" si="8"/>
        <v/>
      </c>
    </row>
    <row r="78" s="33" customFormat="1" ht="20.1" hidden="1" customHeight="1" spans="1:11">
      <c r="A78" s="46"/>
      <c r="B78" s="54"/>
      <c r="C78" s="54"/>
      <c r="D78" s="49"/>
      <c r="E78" s="49"/>
      <c r="F78" s="51">
        <v>2010706</v>
      </c>
      <c r="G78" s="52" t="s">
        <v>92</v>
      </c>
      <c r="H78" s="49">
        <v>0</v>
      </c>
      <c r="I78" s="49">
        <v>0</v>
      </c>
      <c r="J78" s="49">
        <f t="shared" si="7"/>
        <v>0</v>
      </c>
      <c r="K78" s="42" t="str">
        <f t="shared" si="8"/>
        <v/>
      </c>
    </row>
    <row r="79" s="33" customFormat="1" ht="20.1" hidden="1" customHeight="1" spans="1:11">
      <c r="A79" s="46"/>
      <c r="B79" s="54"/>
      <c r="C79" s="54"/>
      <c r="D79" s="49"/>
      <c r="E79" s="49"/>
      <c r="F79" s="51">
        <v>2010707</v>
      </c>
      <c r="G79" s="52" t="s">
        <v>93</v>
      </c>
      <c r="H79" s="49"/>
      <c r="I79" s="49"/>
      <c r="J79" s="49">
        <f t="shared" si="7"/>
        <v>0</v>
      </c>
      <c r="K79" s="42" t="str">
        <f t="shared" si="8"/>
        <v/>
      </c>
    </row>
    <row r="80" s="33" customFormat="1" ht="20.1" hidden="1" customHeight="1" spans="1:11">
      <c r="A80" s="46"/>
      <c r="B80" s="54"/>
      <c r="C80" s="54"/>
      <c r="D80" s="49"/>
      <c r="E80" s="49"/>
      <c r="F80" s="51">
        <v>2010708</v>
      </c>
      <c r="G80" s="52" t="s">
        <v>94</v>
      </c>
      <c r="H80" s="49"/>
      <c r="I80" s="49"/>
      <c r="J80" s="49">
        <f t="shared" si="7"/>
        <v>0</v>
      </c>
      <c r="K80" s="42" t="str">
        <f t="shared" si="8"/>
        <v/>
      </c>
    </row>
    <row r="81" s="33" customFormat="1" ht="20.1" hidden="1" customHeight="1" spans="1:11">
      <c r="A81" s="46"/>
      <c r="B81" s="54"/>
      <c r="C81" s="54"/>
      <c r="D81" s="49"/>
      <c r="E81" s="49"/>
      <c r="F81" s="51">
        <v>2010709</v>
      </c>
      <c r="G81" s="52" t="s">
        <v>86</v>
      </c>
      <c r="H81" s="49">
        <v>0</v>
      </c>
      <c r="I81" s="49">
        <v>0</v>
      </c>
      <c r="J81" s="49">
        <f t="shared" si="7"/>
        <v>0</v>
      </c>
      <c r="K81" s="42" t="str">
        <f t="shared" si="8"/>
        <v/>
      </c>
    </row>
    <row r="82" s="33" customFormat="1" ht="20.1" hidden="1" customHeight="1" spans="1:11">
      <c r="A82" s="46"/>
      <c r="B82" s="54"/>
      <c r="C82" s="54"/>
      <c r="D82" s="49"/>
      <c r="E82" s="49"/>
      <c r="F82" s="51">
        <v>2010750</v>
      </c>
      <c r="G82" s="52" t="s">
        <v>37</v>
      </c>
      <c r="H82" s="49">
        <v>0</v>
      </c>
      <c r="I82" s="49">
        <v>0</v>
      </c>
      <c r="J82" s="49">
        <f t="shared" si="7"/>
        <v>0</v>
      </c>
      <c r="K82" s="42" t="str">
        <f t="shared" si="8"/>
        <v/>
      </c>
    </row>
    <row r="83" s="33" customFormat="1" ht="20.1" hidden="1" customHeight="1" spans="1:11">
      <c r="A83" s="46"/>
      <c r="B83" s="54"/>
      <c r="C83" s="54"/>
      <c r="D83" s="49"/>
      <c r="E83" s="49"/>
      <c r="F83" s="51"/>
      <c r="G83" s="52" t="s">
        <v>95</v>
      </c>
      <c r="H83" s="49">
        <v>0</v>
      </c>
      <c r="I83" s="49">
        <v>0</v>
      </c>
      <c r="J83" s="49"/>
      <c r="K83" s="42"/>
    </row>
    <row r="84" s="33" customFormat="1" ht="20.1" hidden="1" customHeight="1" spans="1:11">
      <c r="A84" s="46"/>
      <c r="B84" s="54"/>
      <c r="C84" s="54"/>
      <c r="D84" s="49"/>
      <c r="E84" s="49"/>
      <c r="F84" s="51">
        <v>2010799</v>
      </c>
      <c r="G84" s="52" t="s">
        <v>96</v>
      </c>
      <c r="H84" s="49">
        <v>620</v>
      </c>
      <c r="I84" s="49">
        <v>620</v>
      </c>
      <c r="J84" s="49">
        <f t="shared" ref="J84:J147" si="9">I84-H84</f>
        <v>0</v>
      </c>
      <c r="K84" s="42">
        <f t="shared" ref="K84:K147" si="10">IF(H84=0,"",J84/H84)</f>
        <v>0</v>
      </c>
    </row>
    <row r="85" s="33" customFormat="1" ht="20.1" hidden="1" customHeight="1" spans="1:11">
      <c r="A85" s="46"/>
      <c r="B85" s="54"/>
      <c r="C85" s="54"/>
      <c r="D85" s="49"/>
      <c r="E85" s="49"/>
      <c r="F85" s="51">
        <v>20108</v>
      </c>
      <c r="G85" s="52" t="s">
        <v>97</v>
      </c>
      <c r="H85" s="49">
        <f>SUM(H86:H93)</f>
        <v>10</v>
      </c>
      <c r="I85" s="49">
        <f>SUM(I86:I93)</f>
        <v>10</v>
      </c>
      <c r="J85" s="49">
        <f t="shared" si="9"/>
        <v>0</v>
      </c>
      <c r="K85" s="42">
        <f t="shared" si="10"/>
        <v>0</v>
      </c>
    </row>
    <row r="86" s="33" customFormat="1" ht="20.1" hidden="1" customHeight="1" spans="1:11">
      <c r="A86" s="46"/>
      <c r="B86" s="54"/>
      <c r="C86" s="54"/>
      <c r="D86" s="49"/>
      <c r="E86" s="49"/>
      <c r="F86" s="51">
        <v>2010801</v>
      </c>
      <c r="G86" s="52" t="s">
        <v>19</v>
      </c>
      <c r="H86" s="49">
        <v>0</v>
      </c>
      <c r="I86" s="49">
        <v>0</v>
      </c>
      <c r="J86" s="49">
        <f t="shared" si="9"/>
        <v>0</v>
      </c>
      <c r="K86" s="42" t="str">
        <f t="shared" si="10"/>
        <v/>
      </c>
    </row>
    <row r="87" s="33" customFormat="1" ht="20.1" hidden="1" customHeight="1" spans="1:11">
      <c r="A87" s="46"/>
      <c r="B87" s="54"/>
      <c r="C87" s="54"/>
      <c r="D87" s="49"/>
      <c r="E87" s="49"/>
      <c r="F87" s="51">
        <v>2010802</v>
      </c>
      <c r="G87" s="52" t="s">
        <v>21</v>
      </c>
      <c r="H87" s="49">
        <v>0</v>
      </c>
      <c r="I87" s="49">
        <v>0</v>
      </c>
      <c r="J87" s="49">
        <f t="shared" si="9"/>
        <v>0</v>
      </c>
      <c r="K87" s="42" t="str">
        <f t="shared" si="10"/>
        <v/>
      </c>
    </row>
    <row r="88" s="33" customFormat="1" ht="20.1" hidden="1" customHeight="1" spans="1:11">
      <c r="A88" s="46"/>
      <c r="B88" s="54"/>
      <c r="C88" s="54"/>
      <c r="D88" s="49"/>
      <c r="E88" s="49"/>
      <c r="F88" s="51">
        <v>2010803</v>
      </c>
      <c r="G88" s="52" t="s">
        <v>23</v>
      </c>
      <c r="H88" s="49">
        <v>0</v>
      </c>
      <c r="I88" s="49">
        <v>0</v>
      </c>
      <c r="J88" s="49">
        <f t="shared" si="9"/>
        <v>0</v>
      </c>
      <c r="K88" s="42" t="str">
        <f t="shared" si="10"/>
        <v/>
      </c>
    </row>
    <row r="89" s="33" customFormat="1" ht="20.1" hidden="1" customHeight="1" spans="1:11">
      <c r="A89" s="46"/>
      <c r="B89" s="54"/>
      <c r="C89" s="54"/>
      <c r="D89" s="49"/>
      <c r="E89" s="49"/>
      <c r="F89" s="51">
        <v>2010804</v>
      </c>
      <c r="G89" s="52" t="s">
        <v>98</v>
      </c>
      <c r="H89" s="49">
        <v>10</v>
      </c>
      <c r="I89" s="49">
        <v>10</v>
      </c>
      <c r="J89" s="49">
        <f t="shared" si="9"/>
        <v>0</v>
      </c>
      <c r="K89" s="42">
        <f t="shared" si="10"/>
        <v>0</v>
      </c>
    </row>
    <row r="90" s="33" customFormat="1" ht="20.1" hidden="1" customHeight="1" spans="1:11">
      <c r="A90" s="46"/>
      <c r="B90" s="54"/>
      <c r="C90" s="54"/>
      <c r="D90" s="49"/>
      <c r="E90" s="49"/>
      <c r="F90" s="51">
        <v>2010805</v>
      </c>
      <c r="G90" s="52" t="s">
        <v>99</v>
      </c>
      <c r="H90" s="49">
        <v>0</v>
      </c>
      <c r="I90" s="49">
        <v>0</v>
      </c>
      <c r="J90" s="49">
        <f t="shared" si="9"/>
        <v>0</v>
      </c>
      <c r="K90" s="42" t="str">
        <f t="shared" si="10"/>
        <v/>
      </c>
    </row>
    <row r="91" s="33" customFormat="1" ht="20.1" hidden="1" customHeight="1" spans="1:11">
      <c r="A91" s="46"/>
      <c r="B91" s="54"/>
      <c r="C91" s="54"/>
      <c r="D91" s="49"/>
      <c r="E91" s="49"/>
      <c r="F91" s="51">
        <v>2010806</v>
      </c>
      <c r="G91" s="52" t="s">
        <v>86</v>
      </c>
      <c r="H91" s="49">
        <v>0</v>
      </c>
      <c r="I91" s="49">
        <v>0</v>
      </c>
      <c r="J91" s="49">
        <f t="shared" si="9"/>
        <v>0</v>
      </c>
      <c r="K91" s="42" t="str">
        <f t="shared" si="10"/>
        <v/>
      </c>
    </row>
    <row r="92" s="33" customFormat="1" ht="20.1" hidden="1" customHeight="1" spans="1:11">
      <c r="A92" s="46"/>
      <c r="B92" s="54"/>
      <c r="C92" s="54"/>
      <c r="D92" s="49"/>
      <c r="E92" s="49"/>
      <c r="F92" s="51">
        <v>2010850</v>
      </c>
      <c r="G92" s="52" t="s">
        <v>37</v>
      </c>
      <c r="H92" s="49">
        <v>0</v>
      </c>
      <c r="I92" s="49">
        <v>0</v>
      </c>
      <c r="J92" s="49">
        <f t="shared" si="9"/>
        <v>0</v>
      </c>
      <c r="K92" s="42" t="str">
        <f t="shared" si="10"/>
        <v/>
      </c>
    </row>
    <row r="93" s="33" customFormat="1" ht="20.1" hidden="1" customHeight="1" spans="1:11">
      <c r="A93" s="46"/>
      <c r="B93" s="54"/>
      <c r="C93" s="54"/>
      <c r="D93" s="49"/>
      <c r="E93" s="49"/>
      <c r="F93" s="51">
        <v>2010899</v>
      </c>
      <c r="G93" s="52" t="s">
        <v>100</v>
      </c>
      <c r="H93" s="49">
        <v>0</v>
      </c>
      <c r="I93" s="49">
        <v>0</v>
      </c>
      <c r="J93" s="49">
        <f t="shared" si="9"/>
        <v>0</v>
      </c>
      <c r="K93" s="42" t="str">
        <f t="shared" si="10"/>
        <v/>
      </c>
    </row>
    <row r="94" s="33" customFormat="1" ht="20.1" hidden="1" customHeight="1" spans="1:11">
      <c r="A94" s="46"/>
      <c r="B94" s="54"/>
      <c r="C94" s="54"/>
      <c r="D94" s="49"/>
      <c r="E94" s="49"/>
      <c r="F94" s="51">
        <v>20109</v>
      </c>
      <c r="G94" s="52" t="s">
        <v>101</v>
      </c>
      <c r="H94" s="49">
        <f>SUM(H95:H106)</f>
        <v>0</v>
      </c>
      <c r="I94" s="49">
        <f>SUM(I95:I106)</f>
        <v>0</v>
      </c>
      <c r="J94" s="49">
        <f t="shared" si="9"/>
        <v>0</v>
      </c>
      <c r="K94" s="42" t="str">
        <f t="shared" si="10"/>
        <v/>
      </c>
    </row>
    <row r="95" s="33" customFormat="1" ht="20.1" hidden="1" customHeight="1" spans="1:11">
      <c r="A95" s="46"/>
      <c r="B95" s="54"/>
      <c r="C95" s="54"/>
      <c r="D95" s="49"/>
      <c r="E95" s="49"/>
      <c r="F95" s="51">
        <v>2010901</v>
      </c>
      <c r="G95" s="52" t="s">
        <v>19</v>
      </c>
      <c r="H95" s="49">
        <v>0</v>
      </c>
      <c r="I95" s="49">
        <v>0</v>
      </c>
      <c r="J95" s="49">
        <f t="shared" si="9"/>
        <v>0</v>
      </c>
      <c r="K95" s="42" t="str">
        <f t="shared" si="10"/>
        <v/>
      </c>
    </row>
    <row r="96" s="33" customFormat="1" ht="20.1" hidden="1" customHeight="1" spans="1:11">
      <c r="A96" s="46"/>
      <c r="B96" s="54"/>
      <c r="C96" s="54"/>
      <c r="D96" s="49"/>
      <c r="E96" s="49"/>
      <c r="F96" s="51">
        <v>2010902</v>
      </c>
      <c r="G96" s="52" t="s">
        <v>21</v>
      </c>
      <c r="H96" s="49">
        <v>0</v>
      </c>
      <c r="I96" s="49">
        <v>0</v>
      </c>
      <c r="J96" s="49">
        <f t="shared" si="9"/>
        <v>0</v>
      </c>
      <c r="K96" s="42" t="str">
        <f t="shared" si="10"/>
        <v/>
      </c>
    </row>
    <row r="97" s="33" customFormat="1" ht="20.1" hidden="1" customHeight="1" spans="1:11">
      <c r="A97" s="46"/>
      <c r="B97" s="54"/>
      <c r="C97" s="54"/>
      <c r="D97" s="49"/>
      <c r="E97" s="49"/>
      <c r="F97" s="51">
        <v>2010903</v>
      </c>
      <c r="G97" s="52" t="s">
        <v>23</v>
      </c>
      <c r="H97" s="49">
        <v>0</v>
      </c>
      <c r="I97" s="49">
        <v>0</v>
      </c>
      <c r="J97" s="49">
        <f t="shared" si="9"/>
        <v>0</v>
      </c>
      <c r="K97" s="42" t="str">
        <f t="shared" si="10"/>
        <v/>
      </c>
    </row>
    <row r="98" s="33" customFormat="1" ht="20.1" hidden="1" customHeight="1" spans="1:11">
      <c r="A98" s="46"/>
      <c r="B98" s="54"/>
      <c r="C98" s="54"/>
      <c r="D98" s="49"/>
      <c r="E98" s="49"/>
      <c r="F98" s="51">
        <v>2010905</v>
      </c>
      <c r="G98" s="52" t="s">
        <v>102</v>
      </c>
      <c r="H98" s="49">
        <v>0</v>
      </c>
      <c r="I98" s="49">
        <v>0</v>
      </c>
      <c r="J98" s="49">
        <f t="shared" si="9"/>
        <v>0</v>
      </c>
      <c r="K98" s="42" t="str">
        <f t="shared" si="10"/>
        <v/>
      </c>
    </row>
    <row r="99" s="33" customFormat="1" ht="20.1" hidden="1" customHeight="1" spans="1:11">
      <c r="A99" s="46"/>
      <c r="B99" s="54"/>
      <c r="C99" s="54"/>
      <c r="D99" s="49"/>
      <c r="E99" s="49"/>
      <c r="F99" s="51">
        <v>2010907</v>
      </c>
      <c r="G99" s="52" t="s">
        <v>103</v>
      </c>
      <c r="H99" s="49">
        <v>0</v>
      </c>
      <c r="I99" s="49">
        <v>0</v>
      </c>
      <c r="J99" s="49">
        <f t="shared" si="9"/>
        <v>0</v>
      </c>
      <c r="K99" s="42" t="str">
        <f t="shared" si="10"/>
        <v/>
      </c>
    </row>
    <row r="100" s="33" customFormat="1" ht="20.1" hidden="1" customHeight="1" spans="1:11">
      <c r="A100" s="46"/>
      <c r="B100" s="54"/>
      <c r="C100" s="54"/>
      <c r="D100" s="49"/>
      <c r="E100" s="49"/>
      <c r="F100" s="51">
        <v>2010908</v>
      </c>
      <c r="G100" s="52" t="s">
        <v>86</v>
      </c>
      <c r="H100" s="49">
        <v>0</v>
      </c>
      <c r="I100" s="49">
        <v>0</v>
      </c>
      <c r="J100" s="49">
        <f t="shared" si="9"/>
        <v>0</v>
      </c>
      <c r="K100" s="42" t="str">
        <f t="shared" si="10"/>
        <v/>
      </c>
    </row>
    <row r="101" s="33" customFormat="1" ht="20.1" hidden="1" customHeight="1" spans="1:11">
      <c r="A101" s="46"/>
      <c r="B101" s="54"/>
      <c r="C101" s="54"/>
      <c r="D101" s="49"/>
      <c r="E101" s="49"/>
      <c r="F101" s="51">
        <v>2010909</v>
      </c>
      <c r="G101" s="52" t="s">
        <v>104</v>
      </c>
      <c r="H101" s="49">
        <v>0</v>
      </c>
      <c r="I101" s="49">
        <v>0</v>
      </c>
      <c r="J101" s="49">
        <f t="shared" si="9"/>
        <v>0</v>
      </c>
      <c r="K101" s="42" t="str">
        <f t="shared" si="10"/>
        <v/>
      </c>
    </row>
    <row r="102" s="33" customFormat="1" ht="20.1" hidden="1" customHeight="1" spans="1:11">
      <c r="A102" s="46"/>
      <c r="B102" s="54"/>
      <c r="C102" s="54"/>
      <c r="D102" s="49"/>
      <c r="E102" s="49"/>
      <c r="F102" s="51">
        <v>2010910</v>
      </c>
      <c r="G102" s="52" t="s">
        <v>105</v>
      </c>
      <c r="H102" s="49">
        <v>0</v>
      </c>
      <c r="I102" s="49">
        <v>0</v>
      </c>
      <c r="J102" s="49">
        <f t="shared" si="9"/>
        <v>0</v>
      </c>
      <c r="K102" s="42" t="str">
        <f t="shared" si="10"/>
        <v/>
      </c>
    </row>
    <row r="103" s="33" customFormat="1" ht="20.1" hidden="1" customHeight="1" spans="1:11">
      <c r="A103" s="46"/>
      <c r="B103" s="54"/>
      <c r="C103" s="54"/>
      <c r="D103" s="49"/>
      <c r="E103" s="49"/>
      <c r="F103" s="51">
        <v>2010911</v>
      </c>
      <c r="G103" s="52" t="s">
        <v>106</v>
      </c>
      <c r="H103" s="49">
        <v>0</v>
      </c>
      <c r="I103" s="49">
        <v>0</v>
      </c>
      <c r="J103" s="49">
        <f t="shared" si="9"/>
        <v>0</v>
      </c>
      <c r="K103" s="42" t="str">
        <f t="shared" si="10"/>
        <v/>
      </c>
    </row>
    <row r="104" s="33" customFormat="1" ht="20.1" hidden="1" customHeight="1" spans="1:11">
      <c r="A104" s="46"/>
      <c r="B104" s="54"/>
      <c r="C104" s="54"/>
      <c r="D104" s="49"/>
      <c r="E104" s="49"/>
      <c r="F104" s="51">
        <v>2010912</v>
      </c>
      <c r="G104" s="52" t="s">
        <v>107</v>
      </c>
      <c r="H104" s="49">
        <v>0</v>
      </c>
      <c r="I104" s="49">
        <v>0</v>
      </c>
      <c r="J104" s="49">
        <f t="shared" si="9"/>
        <v>0</v>
      </c>
      <c r="K104" s="42" t="str">
        <f t="shared" si="10"/>
        <v/>
      </c>
    </row>
    <row r="105" s="33" customFormat="1" ht="20.1" hidden="1" customHeight="1" spans="1:11">
      <c r="A105" s="46"/>
      <c r="B105" s="54"/>
      <c r="C105" s="54"/>
      <c r="D105" s="49"/>
      <c r="E105" s="49"/>
      <c r="F105" s="51">
        <v>2010950</v>
      </c>
      <c r="G105" s="52" t="s">
        <v>37</v>
      </c>
      <c r="H105" s="49">
        <v>0</v>
      </c>
      <c r="I105" s="49">
        <v>0</v>
      </c>
      <c r="J105" s="49">
        <f t="shared" si="9"/>
        <v>0</v>
      </c>
      <c r="K105" s="42" t="str">
        <f t="shared" si="10"/>
        <v/>
      </c>
    </row>
    <row r="106" s="33" customFormat="1" ht="20.1" hidden="1" customHeight="1" spans="1:11">
      <c r="A106" s="46"/>
      <c r="B106" s="54"/>
      <c r="C106" s="54"/>
      <c r="D106" s="49"/>
      <c r="E106" s="49"/>
      <c r="F106" s="51">
        <v>2010999</v>
      </c>
      <c r="G106" s="52" t="s">
        <v>108</v>
      </c>
      <c r="H106" s="49">
        <v>0</v>
      </c>
      <c r="I106" s="49">
        <v>0</v>
      </c>
      <c r="J106" s="49">
        <f t="shared" si="9"/>
        <v>0</v>
      </c>
      <c r="K106" s="42" t="str">
        <f t="shared" si="10"/>
        <v/>
      </c>
    </row>
    <row r="107" s="33" customFormat="1" ht="20.1" hidden="1" customHeight="1" spans="1:11">
      <c r="A107" s="46"/>
      <c r="B107" s="54"/>
      <c r="C107" s="54"/>
      <c r="D107" s="49"/>
      <c r="E107" s="49"/>
      <c r="F107" s="51">
        <v>20110</v>
      </c>
      <c r="G107" s="52" t="s">
        <v>109</v>
      </c>
      <c r="H107" s="49">
        <f>SUM(H108:H116)</f>
        <v>0</v>
      </c>
      <c r="I107" s="49">
        <f>SUM(I108:I116)</f>
        <v>0</v>
      </c>
      <c r="J107" s="49">
        <f t="shared" si="9"/>
        <v>0</v>
      </c>
      <c r="K107" s="42" t="str">
        <f t="shared" si="10"/>
        <v/>
      </c>
    </row>
    <row r="108" s="33" customFormat="1" ht="20.1" hidden="1" customHeight="1" spans="1:11">
      <c r="A108" s="46"/>
      <c r="B108" s="54"/>
      <c r="C108" s="54"/>
      <c r="D108" s="49"/>
      <c r="E108" s="49"/>
      <c r="F108" s="51">
        <v>2011001</v>
      </c>
      <c r="G108" s="52" t="s">
        <v>19</v>
      </c>
      <c r="H108" s="49"/>
      <c r="I108" s="49"/>
      <c r="J108" s="49">
        <f t="shared" si="9"/>
        <v>0</v>
      </c>
      <c r="K108" s="42" t="str">
        <f t="shared" si="10"/>
        <v/>
      </c>
    </row>
    <row r="109" s="33" customFormat="1" ht="20.1" hidden="1" customHeight="1" spans="1:11">
      <c r="A109" s="46"/>
      <c r="B109" s="54"/>
      <c r="C109" s="54"/>
      <c r="D109" s="49"/>
      <c r="E109" s="49"/>
      <c r="F109" s="51">
        <v>2011002</v>
      </c>
      <c r="G109" s="52" t="s">
        <v>21</v>
      </c>
      <c r="H109" s="49"/>
      <c r="I109" s="49"/>
      <c r="J109" s="49">
        <f t="shared" si="9"/>
        <v>0</v>
      </c>
      <c r="K109" s="42" t="str">
        <f t="shared" si="10"/>
        <v/>
      </c>
    </row>
    <row r="110" s="33" customFormat="1" ht="20.1" hidden="1" customHeight="1" spans="1:11">
      <c r="A110" s="46"/>
      <c r="B110" s="54"/>
      <c r="C110" s="54"/>
      <c r="D110" s="49"/>
      <c r="E110" s="49"/>
      <c r="F110" s="51">
        <v>2011003</v>
      </c>
      <c r="G110" s="52" t="s">
        <v>23</v>
      </c>
      <c r="H110" s="49"/>
      <c r="I110" s="49"/>
      <c r="J110" s="49">
        <f t="shared" si="9"/>
        <v>0</v>
      </c>
      <c r="K110" s="42" t="str">
        <f t="shared" si="10"/>
        <v/>
      </c>
    </row>
    <row r="111" s="33" customFormat="1" ht="20.1" hidden="1" customHeight="1" spans="1:11">
      <c r="A111" s="46"/>
      <c r="B111" s="54"/>
      <c r="C111" s="54"/>
      <c r="D111" s="49"/>
      <c r="E111" s="49"/>
      <c r="F111" s="51">
        <v>2011004</v>
      </c>
      <c r="G111" s="52" t="s">
        <v>110</v>
      </c>
      <c r="H111" s="49"/>
      <c r="I111" s="49"/>
      <c r="J111" s="49">
        <f t="shared" si="9"/>
        <v>0</v>
      </c>
      <c r="K111" s="42" t="str">
        <f t="shared" si="10"/>
        <v/>
      </c>
    </row>
    <row r="112" s="33" customFormat="1" ht="20.1" hidden="1" customHeight="1" spans="1:11">
      <c r="A112" s="46"/>
      <c r="B112" s="54"/>
      <c r="C112" s="54"/>
      <c r="D112" s="49"/>
      <c r="E112" s="49"/>
      <c r="F112" s="51">
        <v>2011005</v>
      </c>
      <c r="G112" s="52" t="s">
        <v>111</v>
      </c>
      <c r="H112" s="49"/>
      <c r="I112" s="49"/>
      <c r="J112" s="49">
        <f t="shared" si="9"/>
        <v>0</v>
      </c>
      <c r="K112" s="42" t="str">
        <f t="shared" si="10"/>
        <v/>
      </c>
    </row>
    <row r="113" s="33" customFormat="1" ht="20.1" hidden="1" customHeight="1" spans="1:11">
      <c r="A113" s="46"/>
      <c r="B113" s="54"/>
      <c r="C113" s="54"/>
      <c r="D113" s="49"/>
      <c r="E113" s="49"/>
      <c r="F113" s="51">
        <v>2011007</v>
      </c>
      <c r="G113" s="52" t="s">
        <v>112</v>
      </c>
      <c r="H113" s="49"/>
      <c r="I113" s="49"/>
      <c r="J113" s="49">
        <f t="shared" si="9"/>
        <v>0</v>
      </c>
      <c r="K113" s="42" t="str">
        <f t="shared" si="10"/>
        <v/>
      </c>
    </row>
    <row r="114" s="33" customFormat="1" ht="20.1" hidden="1" customHeight="1" spans="1:11">
      <c r="A114" s="46"/>
      <c r="B114" s="54"/>
      <c r="C114" s="54"/>
      <c r="D114" s="49"/>
      <c r="E114" s="49"/>
      <c r="F114" s="51">
        <v>2011008</v>
      </c>
      <c r="G114" s="52" t="s">
        <v>113</v>
      </c>
      <c r="H114" s="49"/>
      <c r="I114" s="49"/>
      <c r="J114" s="49">
        <f t="shared" si="9"/>
        <v>0</v>
      </c>
      <c r="K114" s="42" t="str">
        <f t="shared" si="10"/>
        <v/>
      </c>
    </row>
    <row r="115" s="33" customFormat="1" ht="20.1" hidden="1" customHeight="1" spans="1:11">
      <c r="A115" s="46"/>
      <c r="B115" s="54"/>
      <c r="C115" s="54"/>
      <c r="D115" s="49"/>
      <c r="E115" s="49"/>
      <c r="F115" s="51">
        <v>2011050</v>
      </c>
      <c r="G115" s="52" t="s">
        <v>37</v>
      </c>
      <c r="H115" s="49"/>
      <c r="I115" s="49"/>
      <c r="J115" s="49">
        <f t="shared" si="9"/>
        <v>0</v>
      </c>
      <c r="K115" s="42" t="str">
        <f t="shared" si="10"/>
        <v/>
      </c>
    </row>
    <row r="116" s="33" customFormat="1" ht="20.1" hidden="1" customHeight="1" spans="1:11">
      <c r="A116" s="46"/>
      <c r="B116" s="54"/>
      <c r="C116" s="54"/>
      <c r="D116" s="49"/>
      <c r="E116" s="49"/>
      <c r="F116" s="51">
        <v>2011099</v>
      </c>
      <c r="G116" s="52" t="s">
        <v>114</v>
      </c>
      <c r="H116" s="49"/>
      <c r="I116" s="49"/>
      <c r="J116" s="49">
        <f t="shared" si="9"/>
        <v>0</v>
      </c>
      <c r="K116" s="42" t="str">
        <f t="shared" si="10"/>
        <v/>
      </c>
    </row>
    <row r="117" s="33" customFormat="1" ht="20.1" hidden="1" customHeight="1" spans="1:11">
      <c r="A117" s="46"/>
      <c r="B117" s="54"/>
      <c r="C117" s="54"/>
      <c r="D117" s="49"/>
      <c r="E117" s="49"/>
      <c r="F117" s="51">
        <v>20111</v>
      </c>
      <c r="G117" s="52" t="s">
        <v>115</v>
      </c>
      <c r="H117" s="49">
        <f>SUM(H118:H125)</f>
        <v>5</v>
      </c>
      <c r="I117" s="49">
        <f>SUM(I118:I125)</f>
        <v>5</v>
      </c>
      <c r="J117" s="49">
        <f t="shared" si="9"/>
        <v>0</v>
      </c>
      <c r="K117" s="42">
        <f t="shared" si="10"/>
        <v>0</v>
      </c>
    </row>
    <row r="118" s="33" customFormat="1" ht="20.1" hidden="1" customHeight="1" spans="1:11">
      <c r="A118" s="46"/>
      <c r="B118" s="54"/>
      <c r="C118" s="54"/>
      <c r="D118" s="49"/>
      <c r="E118" s="49"/>
      <c r="F118" s="51">
        <v>2011101</v>
      </c>
      <c r="G118" s="52" t="s">
        <v>19</v>
      </c>
      <c r="H118" s="59">
        <v>0</v>
      </c>
      <c r="I118" s="59">
        <v>0</v>
      </c>
      <c r="J118" s="49">
        <f t="shared" si="9"/>
        <v>0</v>
      </c>
      <c r="K118" s="42" t="str">
        <f t="shared" si="10"/>
        <v/>
      </c>
    </row>
    <row r="119" s="33" customFormat="1" ht="20.1" hidden="1" customHeight="1" spans="1:11">
      <c r="A119" s="46"/>
      <c r="B119" s="54"/>
      <c r="C119" s="54"/>
      <c r="D119" s="49"/>
      <c r="E119" s="49"/>
      <c r="F119" s="51">
        <v>2011102</v>
      </c>
      <c r="G119" s="52" t="s">
        <v>21</v>
      </c>
      <c r="H119" s="59">
        <v>5</v>
      </c>
      <c r="I119" s="59">
        <v>5</v>
      </c>
      <c r="J119" s="49">
        <f t="shared" si="9"/>
        <v>0</v>
      </c>
      <c r="K119" s="42">
        <f t="shared" si="10"/>
        <v>0</v>
      </c>
    </row>
    <row r="120" s="33" customFormat="1" ht="20.1" hidden="1" customHeight="1" spans="1:11">
      <c r="A120" s="46"/>
      <c r="B120" s="54"/>
      <c r="C120" s="54"/>
      <c r="D120" s="49"/>
      <c r="E120" s="49"/>
      <c r="F120" s="51">
        <v>2011103</v>
      </c>
      <c r="G120" s="52" t="s">
        <v>23</v>
      </c>
      <c r="H120" s="49">
        <v>0</v>
      </c>
      <c r="I120" s="49">
        <v>0</v>
      </c>
      <c r="J120" s="49">
        <f t="shared" si="9"/>
        <v>0</v>
      </c>
      <c r="K120" s="42" t="str">
        <f t="shared" si="10"/>
        <v/>
      </c>
    </row>
    <row r="121" s="33" customFormat="1" ht="20.1" hidden="1" customHeight="1" spans="1:11">
      <c r="A121" s="46"/>
      <c r="B121" s="54"/>
      <c r="C121" s="54"/>
      <c r="D121" s="49"/>
      <c r="E121" s="49"/>
      <c r="F121" s="51">
        <v>2011104</v>
      </c>
      <c r="G121" s="52" t="s">
        <v>116</v>
      </c>
      <c r="H121" s="49">
        <v>0</v>
      </c>
      <c r="I121" s="49">
        <v>0</v>
      </c>
      <c r="J121" s="49">
        <f t="shared" si="9"/>
        <v>0</v>
      </c>
      <c r="K121" s="42" t="str">
        <f t="shared" si="10"/>
        <v/>
      </c>
    </row>
    <row r="122" s="33" customFormat="1" ht="20.1" hidden="1" customHeight="1" spans="1:11">
      <c r="A122" s="46"/>
      <c r="B122" s="54"/>
      <c r="C122" s="54"/>
      <c r="D122" s="49"/>
      <c r="E122" s="49"/>
      <c r="F122" s="51">
        <v>2011105</v>
      </c>
      <c r="G122" s="52" t="s">
        <v>117</v>
      </c>
      <c r="H122" s="49">
        <v>0</v>
      </c>
      <c r="I122" s="49">
        <v>0</v>
      </c>
      <c r="J122" s="49">
        <f t="shared" si="9"/>
        <v>0</v>
      </c>
      <c r="K122" s="42" t="str">
        <f t="shared" si="10"/>
        <v/>
      </c>
    </row>
    <row r="123" s="33" customFormat="1" ht="20.1" hidden="1" customHeight="1" spans="1:11">
      <c r="A123" s="46"/>
      <c r="B123" s="54"/>
      <c r="C123" s="54"/>
      <c r="D123" s="49"/>
      <c r="E123" s="49"/>
      <c r="F123" s="51">
        <v>2011106</v>
      </c>
      <c r="G123" s="52" t="s">
        <v>118</v>
      </c>
      <c r="H123" s="49">
        <v>0</v>
      </c>
      <c r="I123" s="49">
        <v>0</v>
      </c>
      <c r="J123" s="49">
        <f t="shared" si="9"/>
        <v>0</v>
      </c>
      <c r="K123" s="42" t="str">
        <f t="shared" si="10"/>
        <v/>
      </c>
    </row>
    <row r="124" s="33" customFormat="1" ht="20.1" hidden="1" customHeight="1" spans="1:11">
      <c r="A124" s="46"/>
      <c r="B124" s="54"/>
      <c r="C124" s="54"/>
      <c r="D124" s="49"/>
      <c r="E124" s="49"/>
      <c r="F124" s="51">
        <v>2011150</v>
      </c>
      <c r="G124" s="52" t="s">
        <v>37</v>
      </c>
      <c r="H124" s="49">
        <v>0</v>
      </c>
      <c r="I124" s="49">
        <v>0</v>
      </c>
      <c r="J124" s="49">
        <f t="shared" si="9"/>
        <v>0</v>
      </c>
      <c r="K124" s="42" t="str">
        <f t="shared" si="10"/>
        <v/>
      </c>
    </row>
    <row r="125" s="33" customFormat="1" ht="20.1" hidden="1" customHeight="1" spans="1:11">
      <c r="A125" s="46"/>
      <c r="B125" s="54"/>
      <c r="C125" s="54"/>
      <c r="D125" s="49"/>
      <c r="E125" s="49"/>
      <c r="F125" s="51">
        <v>2011199</v>
      </c>
      <c r="G125" s="52" t="s">
        <v>119</v>
      </c>
      <c r="H125" s="49">
        <v>0</v>
      </c>
      <c r="I125" s="49">
        <v>0</v>
      </c>
      <c r="J125" s="49">
        <f t="shared" si="9"/>
        <v>0</v>
      </c>
      <c r="K125" s="42" t="str">
        <f t="shared" si="10"/>
        <v/>
      </c>
    </row>
    <row r="126" s="33" customFormat="1" ht="20.1" hidden="1" customHeight="1" spans="1:11">
      <c r="A126" s="46"/>
      <c r="B126" s="54"/>
      <c r="C126" s="54"/>
      <c r="D126" s="49"/>
      <c r="E126" s="49"/>
      <c r="F126" s="51">
        <v>20113</v>
      </c>
      <c r="G126" s="52" t="s">
        <v>120</v>
      </c>
      <c r="H126" s="49">
        <f>SUM(H127:H136)</f>
        <v>272</v>
      </c>
      <c r="I126" s="49">
        <f>SUM(I127:I136)</f>
        <v>272</v>
      </c>
      <c r="J126" s="49">
        <f t="shared" si="9"/>
        <v>0</v>
      </c>
      <c r="K126" s="42">
        <f t="shared" si="10"/>
        <v>0</v>
      </c>
    </row>
    <row r="127" s="33" customFormat="1" ht="20.1" hidden="1" customHeight="1" spans="1:11">
      <c r="A127" s="46"/>
      <c r="B127" s="54"/>
      <c r="C127" s="54"/>
      <c r="D127" s="49"/>
      <c r="E127" s="49"/>
      <c r="F127" s="51">
        <v>2011301</v>
      </c>
      <c r="G127" s="52" t="s">
        <v>19</v>
      </c>
      <c r="H127" s="49">
        <v>0</v>
      </c>
      <c r="I127" s="49">
        <v>0</v>
      </c>
      <c r="J127" s="49">
        <f t="shared" si="9"/>
        <v>0</v>
      </c>
      <c r="K127" s="42" t="str">
        <f t="shared" si="10"/>
        <v/>
      </c>
    </row>
    <row r="128" s="33" customFormat="1" ht="20.1" hidden="1" customHeight="1" spans="1:11">
      <c r="A128" s="46"/>
      <c r="B128" s="54"/>
      <c r="C128" s="54"/>
      <c r="D128" s="49"/>
      <c r="E128" s="49"/>
      <c r="F128" s="51">
        <v>2011302</v>
      </c>
      <c r="G128" s="52" t="s">
        <v>21</v>
      </c>
      <c r="H128" s="49">
        <v>0</v>
      </c>
      <c r="I128" s="49">
        <v>0</v>
      </c>
      <c r="J128" s="49">
        <f t="shared" si="9"/>
        <v>0</v>
      </c>
      <c r="K128" s="42" t="str">
        <f t="shared" si="10"/>
        <v/>
      </c>
    </row>
    <row r="129" s="33" customFormat="1" ht="20.1" hidden="1" customHeight="1" spans="1:11">
      <c r="A129" s="46"/>
      <c r="B129" s="54"/>
      <c r="C129" s="54"/>
      <c r="D129" s="49"/>
      <c r="E129" s="49"/>
      <c r="F129" s="51">
        <v>2011303</v>
      </c>
      <c r="G129" s="52" t="s">
        <v>23</v>
      </c>
      <c r="H129" s="49">
        <v>0</v>
      </c>
      <c r="I129" s="49">
        <v>0</v>
      </c>
      <c r="J129" s="49">
        <f t="shared" si="9"/>
        <v>0</v>
      </c>
      <c r="K129" s="42" t="str">
        <f t="shared" si="10"/>
        <v/>
      </c>
    </row>
    <row r="130" s="33" customFormat="1" ht="20.1" hidden="1" customHeight="1" spans="1:11">
      <c r="A130" s="46"/>
      <c r="B130" s="54"/>
      <c r="C130" s="54"/>
      <c r="D130" s="49"/>
      <c r="E130" s="49"/>
      <c r="F130" s="51">
        <v>2011304</v>
      </c>
      <c r="G130" s="52" t="s">
        <v>121</v>
      </c>
      <c r="H130" s="49">
        <v>0</v>
      </c>
      <c r="I130" s="49">
        <v>0</v>
      </c>
      <c r="J130" s="49">
        <f t="shared" si="9"/>
        <v>0</v>
      </c>
      <c r="K130" s="42" t="str">
        <f t="shared" si="10"/>
        <v/>
      </c>
    </row>
    <row r="131" s="33" customFormat="1" ht="20.1" hidden="1" customHeight="1" spans="1:11">
      <c r="A131" s="46"/>
      <c r="B131" s="54"/>
      <c r="C131" s="54"/>
      <c r="D131" s="49"/>
      <c r="E131" s="49"/>
      <c r="F131" s="51">
        <v>2011305</v>
      </c>
      <c r="G131" s="52" t="s">
        <v>122</v>
      </c>
      <c r="H131" s="49">
        <v>0</v>
      </c>
      <c r="I131" s="49">
        <v>0</v>
      </c>
      <c r="J131" s="49">
        <f t="shared" si="9"/>
        <v>0</v>
      </c>
      <c r="K131" s="42" t="str">
        <f t="shared" si="10"/>
        <v/>
      </c>
    </row>
    <row r="132" s="33" customFormat="1" ht="20.1" hidden="1" customHeight="1" spans="1:11">
      <c r="A132" s="46"/>
      <c r="B132" s="54"/>
      <c r="C132" s="54"/>
      <c r="D132" s="49"/>
      <c r="E132" s="49"/>
      <c r="F132" s="51">
        <v>2011306</v>
      </c>
      <c r="G132" s="52" t="s">
        <v>123</v>
      </c>
      <c r="H132" s="49">
        <v>0</v>
      </c>
      <c r="I132" s="49">
        <v>0</v>
      </c>
      <c r="J132" s="49">
        <f t="shared" si="9"/>
        <v>0</v>
      </c>
      <c r="K132" s="42" t="str">
        <f t="shared" si="10"/>
        <v/>
      </c>
    </row>
    <row r="133" s="33" customFormat="1" ht="20.1" hidden="1" customHeight="1" spans="1:11">
      <c r="A133" s="46"/>
      <c r="B133" s="54"/>
      <c r="C133" s="54"/>
      <c r="D133" s="49"/>
      <c r="E133" s="49"/>
      <c r="F133" s="51">
        <v>2011307</v>
      </c>
      <c r="G133" s="52" t="s">
        <v>124</v>
      </c>
      <c r="H133" s="49">
        <v>0</v>
      </c>
      <c r="I133" s="49">
        <v>0</v>
      </c>
      <c r="J133" s="49">
        <f t="shared" si="9"/>
        <v>0</v>
      </c>
      <c r="K133" s="42" t="str">
        <f t="shared" si="10"/>
        <v/>
      </c>
    </row>
    <row r="134" s="33" customFormat="1" ht="20.1" hidden="1" customHeight="1" spans="1:11">
      <c r="A134" s="46"/>
      <c r="B134" s="54"/>
      <c r="C134" s="54"/>
      <c r="D134" s="49"/>
      <c r="E134" s="49"/>
      <c r="F134" s="51">
        <v>2011308</v>
      </c>
      <c r="G134" s="52" t="s">
        <v>125</v>
      </c>
      <c r="H134" s="59">
        <v>224</v>
      </c>
      <c r="I134" s="59">
        <v>224</v>
      </c>
      <c r="J134" s="49">
        <f t="shared" si="9"/>
        <v>0</v>
      </c>
      <c r="K134" s="42">
        <f t="shared" si="10"/>
        <v>0</v>
      </c>
    </row>
    <row r="135" s="33" customFormat="1" ht="20.1" hidden="1" customHeight="1" spans="1:11">
      <c r="A135" s="46"/>
      <c r="B135" s="54"/>
      <c r="C135" s="54"/>
      <c r="D135" s="49"/>
      <c r="E135" s="49"/>
      <c r="F135" s="51">
        <v>2011350</v>
      </c>
      <c r="G135" s="52" t="s">
        <v>37</v>
      </c>
      <c r="H135" s="59">
        <v>0</v>
      </c>
      <c r="I135" s="59">
        <v>0</v>
      </c>
      <c r="J135" s="49">
        <f t="shared" si="9"/>
        <v>0</v>
      </c>
      <c r="K135" s="42" t="str">
        <f t="shared" si="10"/>
        <v/>
      </c>
    </row>
    <row r="136" s="33" customFormat="1" ht="20.1" hidden="1" customHeight="1" spans="1:11">
      <c r="A136" s="46"/>
      <c r="B136" s="54"/>
      <c r="C136" s="54"/>
      <c r="D136" s="49"/>
      <c r="E136" s="49"/>
      <c r="F136" s="51">
        <v>2011399</v>
      </c>
      <c r="G136" s="52" t="s">
        <v>126</v>
      </c>
      <c r="H136" s="59">
        <v>48</v>
      </c>
      <c r="I136" s="59">
        <v>48</v>
      </c>
      <c r="J136" s="49">
        <f t="shared" si="9"/>
        <v>0</v>
      </c>
      <c r="K136" s="42">
        <f t="shared" si="10"/>
        <v>0</v>
      </c>
    </row>
    <row r="137" s="33" customFormat="1" ht="20.1" hidden="1" customHeight="1" spans="1:11">
      <c r="A137" s="46"/>
      <c r="B137" s="54"/>
      <c r="C137" s="54"/>
      <c r="D137" s="49"/>
      <c r="E137" s="49"/>
      <c r="F137" s="51">
        <v>20114</v>
      </c>
      <c r="G137" s="52" t="s">
        <v>127</v>
      </c>
      <c r="H137" s="49">
        <f>SUM(H138:H149)</f>
        <v>0</v>
      </c>
      <c r="I137" s="49">
        <f>SUM(I138:I149)</f>
        <v>0</v>
      </c>
      <c r="J137" s="49">
        <f t="shared" si="9"/>
        <v>0</v>
      </c>
      <c r="K137" s="42" t="str">
        <f t="shared" si="10"/>
        <v/>
      </c>
    </row>
    <row r="138" s="33" customFormat="1" ht="20.1" hidden="1" customHeight="1" spans="1:11">
      <c r="A138" s="46"/>
      <c r="B138" s="54"/>
      <c r="C138" s="54"/>
      <c r="D138" s="49"/>
      <c r="E138" s="49"/>
      <c r="F138" s="51">
        <v>2011401</v>
      </c>
      <c r="G138" s="52" t="s">
        <v>19</v>
      </c>
      <c r="H138" s="49">
        <v>0</v>
      </c>
      <c r="I138" s="49">
        <v>0</v>
      </c>
      <c r="J138" s="49">
        <f t="shared" si="9"/>
        <v>0</v>
      </c>
      <c r="K138" s="42" t="str">
        <f t="shared" si="10"/>
        <v/>
      </c>
    </row>
    <row r="139" s="33" customFormat="1" ht="20.1" hidden="1" customHeight="1" spans="1:11">
      <c r="A139" s="46"/>
      <c r="B139" s="54"/>
      <c r="C139" s="54"/>
      <c r="D139" s="49"/>
      <c r="E139" s="49"/>
      <c r="F139" s="51">
        <v>2011402</v>
      </c>
      <c r="G139" s="52" t="s">
        <v>21</v>
      </c>
      <c r="H139" s="49">
        <v>0</v>
      </c>
      <c r="I139" s="49">
        <v>0</v>
      </c>
      <c r="J139" s="49">
        <f t="shared" si="9"/>
        <v>0</v>
      </c>
      <c r="K139" s="42" t="str">
        <f t="shared" si="10"/>
        <v/>
      </c>
    </row>
    <row r="140" s="33" customFormat="1" ht="20.1" hidden="1" customHeight="1" spans="1:11">
      <c r="A140" s="46"/>
      <c r="B140" s="54"/>
      <c r="C140" s="54"/>
      <c r="D140" s="49"/>
      <c r="E140" s="49"/>
      <c r="F140" s="51">
        <v>2011403</v>
      </c>
      <c r="G140" s="52" t="s">
        <v>23</v>
      </c>
      <c r="H140" s="49">
        <v>0</v>
      </c>
      <c r="I140" s="49">
        <v>0</v>
      </c>
      <c r="J140" s="49">
        <f t="shared" si="9"/>
        <v>0</v>
      </c>
      <c r="K140" s="42" t="str">
        <f t="shared" si="10"/>
        <v/>
      </c>
    </row>
    <row r="141" s="33" customFormat="1" ht="20.1" hidden="1" customHeight="1" spans="1:11">
      <c r="A141" s="46"/>
      <c r="B141" s="54"/>
      <c r="C141" s="54"/>
      <c r="D141" s="49"/>
      <c r="E141" s="49"/>
      <c r="F141" s="51">
        <v>2011404</v>
      </c>
      <c r="G141" s="52" t="s">
        <v>128</v>
      </c>
      <c r="H141" s="49">
        <v>0</v>
      </c>
      <c r="I141" s="49">
        <v>0</v>
      </c>
      <c r="J141" s="49">
        <f t="shared" si="9"/>
        <v>0</v>
      </c>
      <c r="K141" s="42" t="str">
        <f t="shared" si="10"/>
        <v/>
      </c>
    </row>
    <row r="142" s="33" customFormat="1" ht="20.1" hidden="1" customHeight="1" spans="1:11">
      <c r="A142" s="46"/>
      <c r="B142" s="54"/>
      <c r="C142" s="54"/>
      <c r="D142" s="49"/>
      <c r="E142" s="49"/>
      <c r="F142" s="51">
        <v>2011405</v>
      </c>
      <c r="G142" s="52" t="s">
        <v>129</v>
      </c>
      <c r="H142" s="49">
        <v>0</v>
      </c>
      <c r="I142" s="49">
        <v>0</v>
      </c>
      <c r="J142" s="49">
        <f t="shared" si="9"/>
        <v>0</v>
      </c>
      <c r="K142" s="42" t="str">
        <f t="shared" si="10"/>
        <v/>
      </c>
    </row>
    <row r="143" s="33" customFormat="1" ht="20.1" hidden="1" customHeight="1" spans="1:11">
      <c r="A143" s="46"/>
      <c r="B143" s="54"/>
      <c r="C143" s="54"/>
      <c r="D143" s="49"/>
      <c r="E143" s="49"/>
      <c r="F143" s="51">
        <v>2011406</v>
      </c>
      <c r="G143" s="52" t="s">
        <v>130</v>
      </c>
      <c r="H143" s="49"/>
      <c r="I143" s="49"/>
      <c r="J143" s="49">
        <f t="shared" si="9"/>
        <v>0</v>
      </c>
      <c r="K143" s="42" t="str">
        <f t="shared" si="10"/>
        <v/>
      </c>
    </row>
    <row r="144" s="33" customFormat="1" ht="20.1" hidden="1" customHeight="1" spans="1:11">
      <c r="A144" s="46"/>
      <c r="B144" s="54"/>
      <c r="C144" s="54"/>
      <c r="D144" s="49"/>
      <c r="E144" s="49"/>
      <c r="F144" s="51">
        <v>2011408</v>
      </c>
      <c r="G144" s="52" t="s">
        <v>131</v>
      </c>
      <c r="H144" s="49">
        <v>0</v>
      </c>
      <c r="I144" s="49">
        <v>0</v>
      </c>
      <c r="J144" s="49">
        <f t="shared" si="9"/>
        <v>0</v>
      </c>
      <c r="K144" s="42" t="str">
        <f t="shared" si="10"/>
        <v/>
      </c>
    </row>
    <row r="145" s="33" customFormat="1" ht="20.1" hidden="1" customHeight="1" spans="1:11">
      <c r="A145" s="46"/>
      <c r="B145" s="54"/>
      <c r="C145" s="54"/>
      <c r="D145" s="49"/>
      <c r="E145" s="49"/>
      <c r="F145" s="51">
        <v>2011409</v>
      </c>
      <c r="G145" s="52" t="s">
        <v>132</v>
      </c>
      <c r="H145" s="49">
        <v>0</v>
      </c>
      <c r="I145" s="49">
        <v>0</v>
      </c>
      <c r="J145" s="49">
        <f t="shared" si="9"/>
        <v>0</v>
      </c>
      <c r="K145" s="42" t="str">
        <f t="shared" si="10"/>
        <v/>
      </c>
    </row>
    <row r="146" s="33" customFormat="1" ht="20.1" hidden="1" customHeight="1" spans="1:11">
      <c r="A146" s="46"/>
      <c r="B146" s="54"/>
      <c r="C146" s="54"/>
      <c r="D146" s="49"/>
      <c r="E146" s="49"/>
      <c r="F146" s="51">
        <v>2011410</v>
      </c>
      <c r="G146" s="52" t="s">
        <v>133</v>
      </c>
      <c r="H146" s="49">
        <v>0</v>
      </c>
      <c r="I146" s="49">
        <v>0</v>
      </c>
      <c r="J146" s="49">
        <f t="shared" si="9"/>
        <v>0</v>
      </c>
      <c r="K146" s="42" t="str">
        <f t="shared" si="10"/>
        <v/>
      </c>
    </row>
    <row r="147" s="33" customFormat="1" ht="20.1" hidden="1" customHeight="1" spans="1:11">
      <c r="A147" s="46"/>
      <c r="B147" s="54"/>
      <c r="C147" s="54"/>
      <c r="D147" s="49"/>
      <c r="E147" s="49"/>
      <c r="F147" s="51">
        <v>2011411</v>
      </c>
      <c r="G147" s="52" t="s">
        <v>134</v>
      </c>
      <c r="H147" s="49">
        <v>0</v>
      </c>
      <c r="I147" s="49">
        <v>0</v>
      </c>
      <c r="J147" s="49">
        <f t="shared" si="9"/>
        <v>0</v>
      </c>
      <c r="K147" s="42" t="str">
        <f t="shared" si="10"/>
        <v/>
      </c>
    </row>
    <row r="148" s="33" customFormat="1" ht="20.1" hidden="1" customHeight="1" spans="1:11">
      <c r="A148" s="46"/>
      <c r="B148" s="54"/>
      <c r="C148" s="54"/>
      <c r="D148" s="49"/>
      <c r="E148" s="49"/>
      <c r="F148" s="51">
        <v>2011450</v>
      </c>
      <c r="G148" s="52" t="s">
        <v>37</v>
      </c>
      <c r="H148" s="49">
        <v>0</v>
      </c>
      <c r="I148" s="49">
        <v>0</v>
      </c>
      <c r="J148" s="49">
        <f t="shared" ref="J148:J185" si="11">I148-H148</f>
        <v>0</v>
      </c>
      <c r="K148" s="42" t="str">
        <f t="shared" ref="K148:K211" si="12">IF(H148=0,"",J148/H148)</f>
        <v/>
      </c>
    </row>
    <row r="149" s="33" customFormat="1" ht="20.1" hidden="1" customHeight="1" spans="1:11">
      <c r="A149" s="46"/>
      <c r="B149" s="54"/>
      <c r="C149" s="54"/>
      <c r="D149" s="49"/>
      <c r="E149" s="49"/>
      <c r="F149" s="51">
        <v>2011499</v>
      </c>
      <c r="G149" s="52" t="s">
        <v>135</v>
      </c>
      <c r="H149" s="49">
        <v>0</v>
      </c>
      <c r="I149" s="49">
        <v>0</v>
      </c>
      <c r="J149" s="49">
        <f t="shared" si="11"/>
        <v>0</v>
      </c>
      <c r="K149" s="42" t="str">
        <f t="shared" si="12"/>
        <v/>
      </c>
    </row>
    <row r="150" s="33" customFormat="1" ht="20.1" hidden="1" customHeight="1" spans="1:11">
      <c r="A150" s="46"/>
      <c r="B150" s="54"/>
      <c r="C150" s="54"/>
      <c r="D150" s="49"/>
      <c r="E150" s="49"/>
      <c r="F150" s="51">
        <v>20123</v>
      </c>
      <c r="G150" s="52" t="s">
        <v>136</v>
      </c>
      <c r="H150" s="49">
        <v>1</v>
      </c>
      <c r="I150" s="49">
        <v>1</v>
      </c>
      <c r="J150" s="49">
        <f t="shared" si="11"/>
        <v>0</v>
      </c>
      <c r="K150" s="42">
        <f t="shared" si="12"/>
        <v>0</v>
      </c>
    </row>
    <row r="151" s="33" customFormat="1" ht="20.1" hidden="1" customHeight="1" spans="1:11">
      <c r="A151" s="46"/>
      <c r="B151" s="54"/>
      <c r="C151" s="54"/>
      <c r="D151" s="49"/>
      <c r="E151" s="49"/>
      <c r="F151" s="51">
        <v>2012301</v>
      </c>
      <c r="G151" s="52" t="s">
        <v>19</v>
      </c>
      <c r="H151" s="49">
        <v>0</v>
      </c>
      <c r="I151" s="49">
        <v>0</v>
      </c>
      <c r="J151" s="49">
        <f t="shared" si="11"/>
        <v>0</v>
      </c>
      <c r="K151" s="42" t="str">
        <f t="shared" si="12"/>
        <v/>
      </c>
    </row>
    <row r="152" s="33" customFormat="1" ht="20.1" hidden="1" customHeight="1" spans="1:11">
      <c r="A152" s="46"/>
      <c r="B152" s="54"/>
      <c r="C152" s="54"/>
      <c r="D152" s="49"/>
      <c r="E152" s="49"/>
      <c r="F152" s="51">
        <v>2012302</v>
      </c>
      <c r="G152" s="52" t="s">
        <v>21</v>
      </c>
      <c r="H152" s="49">
        <v>0</v>
      </c>
      <c r="I152" s="49">
        <v>0</v>
      </c>
      <c r="J152" s="49">
        <f t="shared" si="11"/>
        <v>0</v>
      </c>
      <c r="K152" s="42" t="str">
        <f t="shared" si="12"/>
        <v/>
      </c>
    </row>
    <row r="153" s="33" customFormat="1" ht="20.1" hidden="1" customHeight="1" spans="1:11">
      <c r="A153" s="46"/>
      <c r="B153" s="54"/>
      <c r="C153" s="54"/>
      <c r="D153" s="49"/>
      <c r="E153" s="49"/>
      <c r="F153" s="51">
        <v>2012303</v>
      </c>
      <c r="G153" s="52" t="s">
        <v>23</v>
      </c>
      <c r="H153" s="49">
        <v>0</v>
      </c>
      <c r="I153" s="49">
        <v>0</v>
      </c>
      <c r="J153" s="49">
        <f t="shared" si="11"/>
        <v>0</v>
      </c>
      <c r="K153" s="42" t="str">
        <f t="shared" si="12"/>
        <v/>
      </c>
    </row>
    <row r="154" s="33" customFormat="1" ht="20.1" hidden="1" customHeight="1" spans="1:11">
      <c r="A154" s="46"/>
      <c r="B154" s="54"/>
      <c r="C154" s="54"/>
      <c r="D154" s="49"/>
      <c r="E154" s="49"/>
      <c r="F154" s="51">
        <v>2012304</v>
      </c>
      <c r="G154" s="52" t="s">
        <v>137</v>
      </c>
      <c r="H154" s="49">
        <v>1</v>
      </c>
      <c r="I154" s="49">
        <v>1</v>
      </c>
      <c r="J154" s="49">
        <f t="shared" si="11"/>
        <v>0</v>
      </c>
      <c r="K154" s="42">
        <f t="shared" si="12"/>
        <v>0</v>
      </c>
    </row>
    <row r="155" s="33" customFormat="1" ht="20.1" hidden="1" customHeight="1" spans="1:11">
      <c r="A155" s="46"/>
      <c r="B155" s="54"/>
      <c r="C155" s="54"/>
      <c r="D155" s="49"/>
      <c r="E155" s="49"/>
      <c r="F155" s="51">
        <v>2012350</v>
      </c>
      <c r="G155" s="52" t="s">
        <v>37</v>
      </c>
      <c r="H155" s="49">
        <v>0</v>
      </c>
      <c r="I155" s="49">
        <v>0</v>
      </c>
      <c r="J155" s="49">
        <f t="shared" si="11"/>
        <v>0</v>
      </c>
      <c r="K155" s="42" t="str">
        <f t="shared" si="12"/>
        <v/>
      </c>
    </row>
    <row r="156" s="33" customFormat="1" ht="20.1" hidden="1" customHeight="1" spans="1:11">
      <c r="A156" s="46"/>
      <c r="B156" s="54"/>
      <c r="C156" s="54"/>
      <c r="D156" s="49"/>
      <c r="E156" s="49"/>
      <c r="F156" s="51">
        <v>2012399</v>
      </c>
      <c r="G156" s="52" t="s">
        <v>138</v>
      </c>
      <c r="H156" s="49">
        <v>0</v>
      </c>
      <c r="I156" s="49">
        <v>0</v>
      </c>
      <c r="J156" s="49">
        <f t="shared" si="11"/>
        <v>0</v>
      </c>
      <c r="K156" s="50" t="str">
        <f t="shared" si="12"/>
        <v/>
      </c>
    </row>
    <row r="157" s="33" customFormat="1" ht="20.1" hidden="1" customHeight="1" spans="1:11">
      <c r="A157" s="46"/>
      <c r="B157" s="54"/>
      <c r="C157" s="54"/>
      <c r="D157" s="49"/>
      <c r="E157" s="49"/>
      <c r="F157" s="51">
        <v>20125</v>
      </c>
      <c r="G157" s="52" t="s">
        <v>139</v>
      </c>
      <c r="H157" s="49">
        <f>SUM(H158:H164)</f>
        <v>0</v>
      </c>
      <c r="I157" s="49">
        <f>SUM(I158:I164)</f>
        <v>0</v>
      </c>
      <c r="J157" s="49">
        <f t="shared" si="11"/>
        <v>0</v>
      </c>
      <c r="K157" s="50" t="str">
        <f t="shared" si="12"/>
        <v/>
      </c>
    </row>
    <row r="158" s="33" customFormat="1" ht="20.1" hidden="1" customHeight="1" spans="1:11">
      <c r="A158" s="46"/>
      <c r="B158" s="54"/>
      <c r="C158" s="54"/>
      <c r="D158" s="49"/>
      <c r="E158" s="49"/>
      <c r="F158" s="51">
        <v>2012501</v>
      </c>
      <c r="G158" s="52" t="s">
        <v>19</v>
      </c>
      <c r="H158" s="49">
        <v>0</v>
      </c>
      <c r="I158" s="49">
        <v>0</v>
      </c>
      <c r="J158" s="49">
        <f t="shared" si="11"/>
        <v>0</v>
      </c>
      <c r="K158" s="50" t="str">
        <f t="shared" si="12"/>
        <v/>
      </c>
    </row>
    <row r="159" s="33" customFormat="1" ht="20.1" hidden="1" customHeight="1" spans="1:11">
      <c r="A159" s="46"/>
      <c r="B159" s="54"/>
      <c r="C159" s="54"/>
      <c r="D159" s="49"/>
      <c r="E159" s="49"/>
      <c r="F159" s="51">
        <v>2012502</v>
      </c>
      <c r="G159" s="52" t="s">
        <v>21</v>
      </c>
      <c r="H159" s="49">
        <v>0</v>
      </c>
      <c r="I159" s="49">
        <v>0</v>
      </c>
      <c r="J159" s="49">
        <f t="shared" si="11"/>
        <v>0</v>
      </c>
      <c r="K159" s="50" t="str">
        <f t="shared" si="12"/>
        <v/>
      </c>
    </row>
    <row r="160" s="33" customFormat="1" ht="20.1" hidden="1" customHeight="1" spans="1:11">
      <c r="A160" s="46"/>
      <c r="B160" s="54"/>
      <c r="C160" s="54"/>
      <c r="D160" s="49"/>
      <c r="E160" s="49"/>
      <c r="F160" s="51">
        <v>2012503</v>
      </c>
      <c r="G160" s="52" t="s">
        <v>23</v>
      </c>
      <c r="H160" s="49">
        <v>0</v>
      </c>
      <c r="I160" s="49">
        <v>0</v>
      </c>
      <c r="J160" s="49">
        <f t="shared" si="11"/>
        <v>0</v>
      </c>
      <c r="K160" s="50" t="str">
        <f t="shared" si="12"/>
        <v/>
      </c>
    </row>
    <row r="161" s="33" customFormat="1" ht="20.1" hidden="1" customHeight="1" spans="1:11">
      <c r="A161" s="46"/>
      <c r="B161" s="54"/>
      <c r="C161" s="54"/>
      <c r="D161" s="49"/>
      <c r="E161" s="49"/>
      <c r="F161" s="51">
        <v>2012504</v>
      </c>
      <c r="G161" s="52" t="s">
        <v>140</v>
      </c>
      <c r="H161" s="49">
        <v>0</v>
      </c>
      <c r="I161" s="49">
        <v>0</v>
      </c>
      <c r="J161" s="49">
        <f t="shared" si="11"/>
        <v>0</v>
      </c>
      <c r="K161" s="50" t="str">
        <f t="shared" si="12"/>
        <v/>
      </c>
    </row>
    <row r="162" s="33" customFormat="1" ht="20.1" hidden="1" customHeight="1" spans="1:11">
      <c r="A162" s="46"/>
      <c r="B162" s="54"/>
      <c r="C162" s="54"/>
      <c r="D162" s="49"/>
      <c r="E162" s="49"/>
      <c r="F162" s="51">
        <v>2012505</v>
      </c>
      <c r="G162" s="52" t="s">
        <v>141</v>
      </c>
      <c r="H162" s="49">
        <v>0</v>
      </c>
      <c r="I162" s="49">
        <v>0</v>
      </c>
      <c r="J162" s="49">
        <f t="shared" si="11"/>
        <v>0</v>
      </c>
      <c r="K162" s="50" t="str">
        <f t="shared" si="12"/>
        <v/>
      </c>
    </row>
    <row r="163" s="33" customFormat="1" ht="20.1" hidden="1" customHeight="1" spans="1:11">
      <c r="A163" s="46"/>
      <c r="B163" s="54"/>
      <c r="C163" s="54"/>
      <c r="D163" s="49"/>
      <c r="E163" s="49"/>
      <c r="F163" s="51">
        <v>2012550</v>
      </c>
      <c r="G163" s="52" t="s">
        <v>37</v>
      </c>
      <c r="H163" s="49">
        <v>0</v>
      </c>
      <c r="I163" s="49">
        <v>0</v>
      </c>
      <c r="J163" s="49">
        <f t="shared" si="11"/>
        <v>0</v>
      </c>
      <c r="K163" s="50" t="str">
        <f t="shared" si="12"/>
        <v/>
      </c>
    </row>
    <row r="164" s="33" customFormat="1" ht="20.1" hidden="1" customHeight="1" spans="1:11">
      <c r="A164" s="46"/>
      <c r="B164" s="54"/>
      <c r="C164" s="54"/>
      <c r="D164" s="49"/>
      <c r="E164" s="49"/>
      <c r="F164" s="51">
        <v>2012599</v>
      </c>
      <c r="G164" s="52" t="s">
        <v>142</v>
      </c>
      <c r="H164" s="49">
        <v>0</v>
      </c>
      <c r="I164" s="49">
        <v>0</v>
      </c>
      <c r="J164" s="49">
        <f t="shared" si="11"/>
        <v>0</v>
      </c>
      <c r="K164" s="50" t="str">
        <f t="shared" si="12"/>
        <v/>
      </c>
    </row>
    <row r="165" s="33" customFormat="1" ht="20.1" hidden="1" customHeight="1" spans="1:11">
      <c r="A165" s="46"/>
      <c r="B165" s="54"/>
      <c r="C165" s="54"/>
      <c r="D165" s="49"/>
      <c r="E165" s="49"/>
      <c r="F165" s="51">
        <v>20126</v>
      </c>
      <c r="G165" s="52" t="s">
        <v>143</v>
      </c>
      <c r="H165" s="49">
        <f>SUM(H166:H170)</f>
        <v>1</v>
      </c>
      <c r="I165" s="49">
        <f>SUM(I166:I170)</f>
        <v>1</v>
      </c>
      <c r="J165" s="49">
        <f t="shared" si="11"/>
        <v>0</v>
      </c>
      <c r="K165" s="50">
        <f t="shared" si="12"/>
        <v>0</v>
      </c>
    </row>
    <row r="166" s="33" customFormat="1" ht="20.1" hidden="1" customHeight="1" spans="1:11">
      <c r="A166" s="46"/>
      <c r="B166" s="54"/>
      <c r="C166" s="54"/>
      <c r="D166" s="49"/>
      <c r="E166" s="49"/>
      <c r="F166" s="51">
        <v>2012601</v>
      </c>
      <c r="G166" s="52" t="s">
        <v>19</v>
      </c>
      <c r="H166" s="49">
        <v>0</v>
      </c>
      <c r="I166" s="49">
        <v>0</v>
      </c>
      <c r="J166" s="49">
        <f t="shared" si="11"/>
        <v>0</v>
      </c>
      <c r="K166" s="50" t="str">
        <f t="shared" si="12"/>
        <v/>
      </c>
    </row>
    <row r="167" s="33" customFormat="1" ht="20.1" hidden="1" customHeight="1" spans="1:11">
      <c r="A167" s="46"/>
      <c r="B167" s="54"/>
      <c r="C167" s="54"/>
      <c r="D167" s="49"/>
      <c r="E167" s="49"/>
      <c r="F167" s="51">
        <v>2012602</v>
      </c>
      <c r="G167" s="52" t="s">
        <v>21</v>
      </c>
      <c r="H167" s="49"/>
      <c r="I167" s="49"/>
      <c r="J167" s="49">
        <f t="shared" si="11"/>
        <v>0</v>
      </c>
      <c r="K167" s="50" t="str">
        <f t="shared" si="12"/>
        <v/>
      </c>
    </row>
    <row r="168" s="33" customFormat="1" ht="20.1" hidden="1" customHeight="1" spans="1:11">
      <c r="A168" s="46"/>
      <c r="B168" s="54"/>
      <c r="C168" s="54"/>
      <c r="D168" s="49"/>
      <c r="E168" s="49"/>
      <c r="F168" s="51">
        <v>2012603</v>
      </c>
      <c r="G168" s="52" t="s">
        <v>23</v>
      </c>
      <c r="H168" s="49">
        <v>0</v>
      </c>
      <c r="I168" s="49">
        <v>0</v>
      </c>
      <c r="J168" s="49">
        <f t="shared" si="11"/>
        <v>0</v>
      </c>
      <c r="K168" s="50" t="str">
        <f t="shared" si="12"/>
        <v/>
      </c>
    </row>
    <row r="169" s="33" customFormat="1" ht="20.1" hidden="1" customHeight="1" spans="1:11">
      <c r="A169" s="46"/>
      <c r="B169" s="54"/>
      <c r="C169" s="54"/>
      <c r="D169" s="49"/>
      <c r="E169" s="49"/>
      <c r="F169" s="51">
        <v>2012604</v>
      </c>
      <c r="G169" s="52" t="s">
        <v>144</v>
      </c>
      <c r="H169" s="49">
        <v>0</v>
      </c>
      <c r="I169" s="49">
        <v>0</v>
      </c>
      <c r="J169" s="49">
        <f t="shared" si="11"/>
        <v>0</v>
      </c>
      <c r="K169" s="50" t="str">
        <f t="shared" si="12"/>
        <v/>
      </c>
    </row>
    <row r="170" s="33" customFormat="1" ht="20.1" hidden="1" customHeight="1" spans="1:11">
      <c r="A170" s="46"/>
      <c r="B170" s="54"/>
      <c r="C170" s="54"/>
      <c r="D170" s="49"/>
      <c r="E170" s="49"/>
      <c r="F170" s="51">
        <v>2012699</v>
      </c>
      <c r="G170" s="52" t="s">
        <v>145</v>
      </c>
      <c r="H170" s="49">
        <v>1</v>
      </c>
      <c r="I170" s="49">
        <v>1</v>
      </c>
      <c r="J170" s="49">
        <f t="shared" si="11"/>
        <v>0</v>
      </c>
      <c r="K170" s="50">
        <f t="shared" si="12"/>
        <v>0</v>
      </c>
    </row>
    <row r="171" s="33" customFormat="1" ht="20.1" hidden="1" customHeight="1" spans="1:11">
      <c r="A171" s="46"/>
      <c r="B171" s="54"/>
      <c r="C171" s="54"/>
      <c r="D171" s="49"/>
      <c r="E171" s="49"/>
      <c r="F171" s="51">
        <v>20128</v>
      </c>
      <c r="G171" s="52" t="s">
        <v>146</v>
      </c>
      <c r="H171" s="49">
        <f>SUM(H172:H177)</f>
        <v>0</v>
      </c>
      <c r="I171" s="49">
        <f>SUM(I172:I177)</f>
        <v>0</v>
      </c>
      <c r="J171" s="49">
        <f t="shared" si="11"/>
        <v>0</v>
      </c>
      <c r="K171" s="50" t="str">
        <f t="shared" si="12"/>
        <v/>
      </c>
    </row>
    <row r="172" s="33" customFormat="1" ht="20.1" hidden="1" customHeight="1" spans="1:11">
      <c r="A172" s="46"/>
      <c r="B172" s="54"/>
      <c r="C172" s="54"/>
      <c r="D172" s="49"/>
      <c r="E172" s="49"/>
      <c r="F172" s="51">
        <v>2012801</v>
      </c>
      <c r="G172" s="52" t="s">
        <v>19</v>
      </c>
      <c r="H172" s="49">
        <v>0</v>
      </c>
      <c r="I172" s="49">
        <v>0</v>
      </c>
      <c r="J172" s="49">
        <f t="shared" si="11"/>
        <v>0</v>
      </c>
      <c r="K172" s="50" t="str">
        <f t="shared" si="12"/>
        <v/>
      </c>
    </row>
    <row r="173" s="33" customFormat="1" ht="20.1" hidden="1" customHeight="1" spans="1:11">
      <c r="A173" s="46"/>
      <c r="B173" s="54"/>
      <c r="C173" s="54"/>
      <c r="D173" s="49"/>
      <c r="E173" s="49"/>
      <c r="F173" s="51">
        <v>2012802</v>
      </c>
      <c r="G173" s="52" t="s">
        <v>21</v>
      </c>
      <c r="H173" s="49">
        <v>0</v>
      </c>
      <c r="I173" s="49">
        <v>0</v>
      </c>
      <c r="J173" s="49">
        <f t="shared" si="11"/>
        <v>0</v>
      </c>
      <c r="K173" s="50" t="str">
        <f t="shared" si="12"/>
        <v/>
      </c>
    </row>
    <row r="174" s="33" customFormat="1" ht="20.1" hidden="1" customHeight="1" spans="1:11">
      <c r="A174" s="46"/>
      <c r="B174" s="54"/>
      <c r="C174" s="54"/>
      <c r="D174" s="49"/>
      <c r="E174" s="49"/>
      <c r="F174" s="51">
        <v>2012803</v>
      </c>
      <c r="G174" s="52" t="s">
        <v>23</v>
      </c>
      <c r="H174" s="49">
        <v>0</v>
      </c>
      <c r="I174" s="49">
        <v>0</v>
      </c>
      <c r="J174" s="49">
        <f t="shared" si="11"/>
        <v>0</v>
      </c>
      <c r="K174" s="50" t="str">
        <f t="shared" si="12"/>
        <v/>
      </c>
    </row>
    <row r="175" s="33" customFormat="1" ht="20.1" hidden="1" customHeight="1" spans="1:11">
      <c r="A175" s="46"/>
      <c r="B175" s="54"/>
      <c r="C175" s="54"/>
      <c r="D175" s="49"/>
      <c r="E175" s="49"/>
      <c r="F175" s="51">
        <v>2012804</v>
      </c>
      <c r="G175" s="52" t="s">
        <v>50</v>
      </c>
      <c r="H175" s="49">
        <v>0</v>
      </c>
      <c r="I175" s="49">
        <v>0</v>
      </c>
      <c r="J175" s="49">
        <f t="shared" si="11"/>
        <v>0</v>
      </c>
      <c r="K175" s="50" t="str">
        <f t="shared" si="12"/>
        <v/>
      </c>
    </row>
    <row r="176" s="33" customFormat="1" ht="20.1" hidden="1" customHeight="1" spans="1:11">
      <c r="A176" s="46"/>
      <c r="B176" s="54"/>
      <c r="C176" s="54"/>
      <c r="D176" s="49"/>
      <c r="E176" s="49"/>
      <c r="F176" s="51">
        <v>2012850</v>
      </c>
      <c r="G176" s="52" t="s">
        <v>37</v>
      </c>
      <c r="H176" s="49">
        <v>0</v>
      </c>
      <c r="I176" s="49">
        <v>0</v>
      </c>
      <c r="J176" s="49">
        <f t="shared" si="11"/>
        <v>0</v>
      </c>
      <c r="K176" s="50" t="str">
        <f t="shared" si="12"/>
        <v/>
      </c>
    </row>
    <row r="177" s="33" customFormat="1" ht="20.1" hidden="1" customHeight="1" spans="1:11">
      <c r="A177" s="46"/>
      <c r="B177" s="54"/>
      <c r="C177" s="54"/>
      <c r="D177" s="49"/>
      <c r="E177" s="49"/>
      <c r="F177" s="51">
        <v>2012899</v>
      </c>
      <c r="G177" s="52" t="s">
        <v>147</v>
      </c>
      <c r="H177" s="49">
        <v>0</v>
      </c>
      <c r="I177" s="49">
        <v>0</v>
      </c>
      <c r="J177" s="49">
        <f t="shared" si="11"/>
        <v>0</v>
      </c>
      <c r="K177" s="50" t="str">
        <f t="shared" si="12"/>
        <v/>
      </c>
    </row>
    <row r="178" s="33" customFormat="1" ht="19" customHeight="1" spans="1:11">
      <c r="A178" s="46"/>
      <c r="B178" s="54"/>
      <c r="C178" s="54"/>
      <c r="D178" s="49"/>
      <c r="E178" s="49"/>
      <c r="F178" s="51">
        <v>20129</v>
      </c>
      <c r="G178" s="52" t="s">
        <v>148</v>
      </c>
      <c r="H178" s="49">
        <f>SUM(H179:H184)</f>
        <v>803</v>
      </c>
      <c r="I178" s="49">
        <f>SUM(I179:I184)</f>
        <v>163</v>
      </c>
      <c r="J178" s="49">
        <f t="shared" si="11"/>
        <v>-640</v>
      </c>
      <c r="K178" s="50">
        <f t="shared" si="12"/>
        <v>-0.797011207970112</v>
      </c>
    </row>
    <row r="179" s="33" customFormat="1" ht="20.1" hidden="1" customHeight="1" spans="1:11">
      <c r="A179" s="46"/>
      <c r="B179" s="54"/>
      <c r="C179" s="54"/>
      <c r="D179" s="49"/>
      <c r="E179" s="49"/>
      <c r="F179" s="51">
        <v>2012901</v>
      </c>
      <c r="G179" s="52" t="s">
        <v>19</v>
      </c>
      <c r="H179" s="59">
        <v>0</v>
      </c>
      <c r="I179" s="59">
        <v>0</v>
      </c>
      <c r="J179" s="49">
        <f t="shared" si="11"/>
        <v>0</v>
      </c>
      <c r="K179" s="50" t="str">
        <f t="shared" si="12"/>
        <v/>
      </c>
    </row>
    <row r="180" s="33" customFormat="1" ht="20.1" hidden="1" customHeight="1" spans="1:11">
      <c r="A180" s="46"/>
      <c r="B180" s="54"/>
      <c r="C180" s="54"/>
      <c r="D180" s="49"/>
      <c r="E180" s="49"/>
      <c r="F180" s="51">
        <v>2012902</v>
      </c>
      <c r="G180" s="52" t="s">
        <v>21</v>
      </c>
      <c r="H180" s="59">
        <v>9</v>
      </c>
      <c r="I180" s="59">
        <v>9</v>
      </c>
      <c r="J180" s="49">
        <f t="shared" si="11"/>
        <v>0</v>
      </c>
      <c r="K180" s="50">
        <f t="shared" si="12"/>
        <v>0</v>
      </c>
    </row>
    <row r="181" s="33" customFormat="1" ht="20.1" hidden="1" customHeight="1" spans="1:11">
      <c r="A181" s="46"/>
      <c r="B181" s="54"/>
      <c r="C181" s="54"/>
      <c r="D181" s="49"/>
      <c r="E181" s="49"/>
      <c r="F181" s="51">
        <v>2012903</v>
      </c>
      <c r="G181" s="52" t="s">
        <v>23</v>
      </c>
      <c r="H181" s="49">
        <v>0</v>
      </c>
      <c r="I181" s="49">
        <v>0</v>
      </c>
      <c r="J181" s="49">
        <f t="shared" si="11"/>
        <v>0</v>
      </c>
      <c r="K181" s="50" t="str">
        <f t="shared" si="12"/>
        <v/>
      </c>
    </row>
    <row r="182" s="33" customFormat="1" ht="20.1" hidden="1" customHeight="1" spans="1:11">
      <c r="A182" s="46"/>
      <c r="B182" s="54"/>
      <c r="C182" s="54"/>
      <c r="D182" s="49"/>
      <c r="E182" s="49"/>
      <c r="F182" s="51">
        <v>2012906</v>
      </c>
      <c r="G182" s="52" t="s">
        <v>149</v>
      </c>
      <c r="H182" s="49">
        <v>0</v>
      </c>
      <c r="I182" s="49">
        <v>0</v>
      </c>
      <c r="J182" s="49">
        <f t="shared" si="11"/>
        <v>0</v>
      </c>
      <c r="K182" s="50" t="str">
        <f t="shared" si="12"/>
        <v/>
      </c>
    </row>
    <row r="183" s="33" customFormat="1" ht="20.1" hidden="1" customHeight="1" spans="1:11">
      <c r="A183" s="46"/>
      <c r="B183" s="54"/>
      <c r="C183" s="54"/>
      <c r="D183" s="49"/>
      <c r="E183" s="49"/>
      <c r="F183" s="51">
        <v>2012950</v>
      </c>
      <c r="G183" s="52" t="s">
        <v>37</v>
      </c>
      <c r="H183" s="49">
        <v>0</v>
      </c>
      <c r="I183" s="49">
        <v>0</v>
      </c>
      <c r="J183" s="49">
        <f t="shared" si="11"/>
        <v>0</v>
      </c>
      <c r="K183" s="50" t="str">
        <f t="shared" si="12"/>
        <v/>
      </c>
    </row>
    <row r="184" s="33" customFormat="1" ht="19" customHeight="1" spans="1:11">
      <c r="A184" s="46"/>
      <c r="B184" s="54"/>
      <c r="C184" s="54"/>
      <c r="D184" s="49"/>
      <c r="E184" s="49"/>
      <c r="F184" s="51">
        <v>2012999</v>
      </c>
      <c r="G184" s="52" t="s">
        <v>150</v>
      </c>
      <c r="H184" s="49">
        <v>794</v>
      </c>
      <c r="I184" s="49">
        <v>154</v>
      </c>
      <c r="J184" s="49">
        <f t="shared" si="11"/>
        <v>-640</v>
      </c>
      <c r="K184" s="50">
        <f t="shared" si="12"/>
        <v>-0.806045340050378</v>
      </c>
    </row>
    <row r="185" s="33" customFormat="1" ht="20.1" hidden="1" customHeight="1" spans="1:11">
      <c r="A185" s="46"/>
      <c r="B185" s="54"/>
      <c r="C185" s="54"/>
      <c r="D185" s="49"/>
      <c r="E185" s="49"/>
      <c r="F185" s="51">
        <v>20131</v>
      </c>
      <c r="G185" s="52" t="s">
        <v>151</v>
      </c>
      <c r="H185" s="49">
        <f>SUM(H186:H191)</f>
        <v>2</v>
      </c>
      <c r="I185" s="49">
        <f>SUM(I186:I191)</f>
        <v>2</v>
      </c>
      <c r="J185" s="49">
        <f t="shared" si="11"/>
        <v>0</v>
      </c>
      <c r="K185" s="50">
        <f t="shared" si="12"/>
        <v>0</v>
      </c>
    </row>
    <row r="186" s="33" customFormat="1" ht="20.1" hidden="1" customHeight="1" spans="1:11">
      <c r="A186" s="46"/>
      <c r="B186" s="54"/>
      <c r="C186" s="54"/>
      <c r="D186" s="49"/>
      <c r="E186" s="49"/>
      <c r="F186" s="51">
        <v>2013101</v>
      </c>
      <c r="G186" s="52" t="s">
        <v>19</v>
      </c>
      <c r="H186" s="49"/>
      <c r="I186" s="49"/>
      <c r="J186" s="49"/>
      <c r="K186" s="50" t="str">
        <f t="shared" si="12"/>
        <v/>
      </c>
    </row>
    <row r="187" s="33" customFormat="1" ht="20.1" hidden="1" customHeight="1" spans="1:11">
      <c r="A187" s="46"/>
      <c r="B187" s="54"/>
      <c r="C187" s="54"/>
      <c r="D187" s="49"/>
      <c r="E187" s="49"/>
      <c r="F187" s="51">
        <v>2013102</v>
      </c>
      <c r="G187" s="52" t="s">
        <v>21</v>
      </c>
      <c r="H187" s="49"/>
      <c r="I187" s="49"/>
      <c r="J187" s="49"/>
      <c r="K187" s="42" t="str">
        <f t="shared" si="12"/>
        <v/>
      </c>
    </row>
    <row r="188" s="33" customFormat="1" ht="20.1" hidden="1" customHeight="1" spans="1:11">
      <c r="A188" s="46"/>
      <c r="B188" s="54"/>
      <c r="C188" s="54"/>
      <c r="D188" s="49"/>
      <c r="E188" s="49"/>
      <c r="F188" s="51">
        <v>2013103</v>
      </c>
      <c r="G188" s="52" t="s">
        <v>23</v>
      </c>
      <c r="H188" s="49"/>
      <c r="I188" s="49"/>
      <c r="J188" s="49"/>
      <c r="K188" s="42" t="str">
        <f t="shared" si="12"/>
        <v/>
      </c>
    </row>
    <row r="189" s="33" customFormat="1" ht="20.1" hidden="1" customHeight="1" spans="1:11">
      <c r="A189" s="46"/>
      <c r="B189" s="54"/>
      <c r="C189" s="54"/>
      <c r="D189" s="49"/>
      <c r="E189" s="49"/>
      <c r="F189" s="51">
        <v>2013105</v>
      </c>
      <c r="G189" s="52" t="s">
        <v>152</v>
      </c>
      <c r="H189" s="49">
        <v>2</v>
      </c>
      <c r="I189" s="49">
        <v>2</v>
      </c>
      <c r="J189" s="49"/>
      <c r="K189" s="42">
        <f t="shared" si="12"/>
        <v>0</v>
      </c>
    </row>
    <row r="190" s="33" customFormat="1" ht="20.1" hidden="1" customHeight="1" spans="1:11">
      <c r="A190" s="46"/>
      <c r="B190" s="54"/>
      <c r="C190" s="54"/>
      <c r="D190" s="49"/>
      <c r="E190" s="49"/>
      <c r="F190" s="51">
        <v>2013150</v>
      </c>
      <c r="G190" s="52" t="s">
        <v>37</v>
      </c>
      <c r="H190" s="49"/>
      <c r="I190" s="49"/>
      <c r="J190" s="49"/>
      <c r="K190" s="42" t="str">
        <f t="shared" si="12"/>
        <v/>
      </c>
    </row>
    <row r="191" s="33" customFormat="1" ht="20.1" hidden="1" customHeight="1" spans="1:11">
      <c r="A191" s="46"/>
      <c r="B191" s="54"/>
      <c r="C191" s="54"/>
      <c r="D191" s="49"/>
      <c r="E191" s="49"/>
      <c r="F191" s="51">
        <v>2013199</v>
      </c>
      <c r="G191" s="52" t="s">
        <v>153</v>
      </c>
      <c r="H191" s="49"/>
      <c r="I191" s="49"/>
      <c r="J191" s="49"/>
      <c r="K191" s="42" t="str">
        <f t="shared" si="12"/>
        <v/>
      </c>
    </row>
    <row r="192" s="33" customFormat="1" ht="20.1" hidden="1" customHeight="1" spans="1:11">
      <c r="A192" s="46"/>
      <c r="B192" s="54"/>
      <c r="C192" s="54"/>
      <c r="D192" s="49"/>
      <c r="E192" s="49"/>
      <c r="F192" s="51">
        <v>20132</v>
      </c>
      <c r="G192" s="52" t="s">
        <v>154</v>
      </c>
      <c r="H192" s="49">
        <f>H194+H198</f>
        <v>68</v>
      </c>
      <c r="I192" s="49">
        <f>I194+I198</f>
        <v>68</v>
      </c>
      <c r="J192" s="49"/>
      <c r="K192" s="42">
        <f t="shared" si="12"/>
        <v>0</v>
      </c>
    </row>
    <row r="193" s="33" customFormat="1" ht="20.1" hidden="1" customHeight="1" spans="1:11">
      <c r="A193" s="46"/>
      <c r="B193" s="54"/>
      <c r="C193" s="54"/>
      <c r="D193" s="49"/>
      <c r="E193" s="49"/>
      <c r="F193" s="51">
        <v>2013201</v>
      </c>
      <c r="G193" s="52" t="s">
        <v>19</v>
      </c>
      <c r="H193" s="49"/>
      <c r="I193" s="49"/>
      <c r="J193" s="49"/>
      <c r="K193" s="42" t="str">
        <f t="shared" si="12"/>
        <v/>
      </c>
    </row>
    <row r="194" s="33" customFormat="1" ht="20.1" hidden="1" customHeight="1" spans="1:11">
      <c r="A194" s="46"/>
      <c r="B194" s="54"/>
      <c r="C194" s="54"/>
      <c r="D194" s="49"/>
      <c r="E194" s="49"/>
      <c r="F194" s="51">
        <v>2013202</v>
      </c>
      <c r="G194" s="52" t="s">
        <v>21</v>
      </c>
      <c r="H194" s="59">
        <v>66</v>
      </c>
      <c r="I194" s="59">
        <v>66</v>
      </c>
      <c r="J194" s="49"/>
      <c r="K194" s="42">
        <f t="shared" si="12"/>
        <v>0</v>
      </c>
    </row>
    <row r="195" s="33" customFormat="1" ht="20.1" hidden="1" customHeight="1" spans="1:11">
      <c r="A195" s="46"/>
      <c r="B195" s="54"/>
      <c r="C195" s="54"/>
      <c r="D195" s="49"/>
      <c r="E195" s="49"/>
      <c r="F195" s="51">
        <v>2013203</v>
      </c>
      <c r="G195" s="52" t="s">
        <v>23</v>
      </c>
      <c r="H195" s="49"/>
      <c r="I195" s="49"/>
      <c r="J195" s="49"/>
      <c r="K195" s="42" t="str">
        <f t="shared" si="12"/>
        <v/>
      </c>
    </row>
    <row r="196" s="33" customFormat="1" ht="20.1" hidden="1" customHeight="1" spans="1:11">
      <c r="A196" s="46"/>
      <c r="B196" s="54"/>
      <c r="C196" s="54"/>
      <c r="D196" s="49"/>
      <c r="E196" s="49"/>
      <c r="F196" s="51">
        <v>2013204</v>
      </c>
      <c r="G196" s="52" t="s">
        <v>155</v>
      </c>
      <c r="H196" s="49"/>
      <c r="I196" s="49"/>
      <c r="J196" s="49"/>
      <c r="K196" s="42" t="str">
        <f t="shared" si="12"/>
        <v/>
      </c>
    </row>
    <row r="197" s="33" customFormat="1" ht="20.1" hidden="1" customHeight="1" spans="1:11">
      <c r="A197" s="46"/>
      <c r="B197" s="54"/>
      <c r="C197" s="54"/>
      <c r="D197" s="49"/>
      <c r="E197" s="49"/>
      <c r="F197" s="51">
        <v>2013250</v>
      </c>
      <c r="G197" s="52" t="s">
        <v>37</v>
      </c>
      <c r="H197" s="49"/>
      <c r="I197" s="49"/>
      <c r="J197" s="49"/>
      <c r="K197" s="42" t="str">
        <f t="shared" si="12"/>
        <v/>
      </c>
    </row>
    <row r="198" s="33" customFormat="1" ht="20.1" hidden="1" customHeight="1" spans="1:11">
      <c r="A198" s="46"/>
      <c r="B198" s="54"/>
      <c r="C198" s="54"/>
      <c r="D198" s="49"/>
      <c r="E198" s="49"/>
      <c r="F198" s="51">
        <v>2013299</v>
      </c>
      <c r="G198" s="52" t="s">
        <v>156</v>
      </c>
      <c r="H198" s="49">
        <v>2</v>
      </c>
      <c r="I198" s="49">
        <v>2</v>
      </c>
      <c r="J198" s="49"/>
      <c r="K198" s="42">
        <f t="shared" si="12"/>
        <v>0</v>
      </c>
    </row>
    <row r="199" s="33" customFormat="1" ht="20.1" hidden="1" customHeight="1" spans="1:11">
      <c r="A199" s="46"/>
      <c r="B199" s="54"/>
      <c r="C199" s="54"/>
      <c r="D199" s="49"/>
      <c r="E199" s="49"/>
      <c r="F199" s="51">
        <v>20133</v>
      </c>
      <c r="G199" s="52" t="s">
        <v>157</v>
      </c>
      <c r="H199" s="49">
        <f>H200+H201+H202+H203+H204+H205</f>
        <v>0</v>
      </c>
      <c r="I199" s="49">
        <f>I200+I201+I202+I203+I204+I205</f>
        <v>0</v>
      </c>
      <c r="J199" s="49"/>
      <c r="K199" s="42" t="str">
        <f t="shared" si="12"/>
        <v/>
      </c>
    </row>
    <row r="200" s="33" customFormat="1" ht="20.1" hidden="1" customHeight="1" spans="1:11">
      <c r="A200" s="46"/>
      <c r="B200" s="54"/>
      <c r="C200" s="54"/>
      <c r="D200" s="49"/>
      <c r="E200" s="49"/>
      <c r="F200" s="51">
        <v>2013301</v>
      </c>
      <c r="G200" s="52" t="s">
        <v>19</v>
      </c>
      <c r="H200" s="49"/>
      <c r="I200" s="49"/>
      <c r="J200" s="49"/>
      <c r="K200" s="42" t="str">
        <f t="shared" si="12"/>
        <v/>
      </c>
    </row>
    <row r="201" s="33" customFormat="1" ht="20.1" hidden="1" customHeight="1" spans="1:11">
      <c r="A201" s="46"/>
      <c r="B201" s="54"/>
      <c r="C201" s="54"/>
      <c r="D201" s="49"/>
      <c r="E201" s="49"/>
      <c r="F201" s="51">
        <v>2013302</v>
      </c>
      <c r="G201" s="52" t="s">
        <v>21</v>
      </c>
      <c r="H201" s="49"/>
      <c r="I201" s="49"/>
      <c r="J201" s="49"/>
      <c r="K201" s="42" t="str">
        <f t="shared" si="12"/>
        <v/>
      </c>
    </row>
    <row r="202" s="33" customFormat="1" ht="20.1" hidden="1" customHeight="1" spans="1:11">
      <c r="A202" s="46"/>
      <c r="B202" s="54"/>
      <c r="C202" s="54"/>
      <c r="D202" s="49"/>
      <c r="E202" s="49"/>
      <c r="F202" s="51">
        <v>2013303</v>
      </c>
      <c r="G202" s="52" t="s">
        <v>23</v>
      </c>
      <c r="H202" s="49"/>
      <c r="I202" s="49"/>
      <c r="J202" s="49"/>
      <c r="K202" s="42" t="str">
        <f t="shared" si="12"/>
        <v/>
      </c>
    </row>
    <row r="203" s="33" customFormat="1" ht="20.1" hidden="1" customHeight="1" spans="1:11">
      <c r="A203" s="46"/>
      <c r="B203" s="54"/>
      <c r="C203" s="54"/>
      <c r="D203" s="49"/>
      <c r="E203" s="49"/>
      <c r="F203" s="51">
        <v>2013304</v>
      </c>
      <c r="G203" s="52" t="s">
        <v>158</v>
      </c>
      <c r="H203" s="49"/>
      <c r="I203" s="49"/>
      <c r="J203" s="49"/>
      <c r="K203" s="42" t="str">
        <f t="shared" si="12"/>
        <v/>
      </c>
    </row>
    <row r="204" s="33" customFormat="1" ht="20.1" hidden="1" customHeight="1" spans="1:11">
      <c r="A204" s="46"/>
      <c r="B204" s="54"/>
      <c r="C204" s="54"/>
      <c r="D204" s="49"/>
      <c r="E204" s="49"/>
      <c r="F204" s="51">
        <v>2013350</v>
      </c>
      <c r="G204" s="52" t="s">
        <v>37</v>
      </c>
      <c r="H204" s="49"/>
      <c r="I204" s="49"/>
      <c r="J204" s="49"/>
      <c r="K204" s="42" t="str">
        <f t="shared" si="12"/>
        <v/>
      </c>
    </row>
    <row r="205" s="33" customFormat="1" ht="20.1" hidden="1" customHeight="1" spans="1:11">
      <c r="A205" s="46"/>
      <c r="B205" s="54"/>
      <c r="C205" s="54"/>
      <c r="D205" s="49"/>
      <c r="E205" s="49"/>
      <c r="F205" s="51">
        <v>2013399</v>
      </c>
      <c r="G205" s="52" t="s">
        <v>159</v>
      </c>
      <c r="H205" s="49"/>
      <c r="I205" s="49"/>
      <c r="J205" s="49"/>
      <c r="K205" s="42" t="str">
        <f t="shared" si="12"/>
        <v/>
      </c>
    </row>
    <row r="206" s="33" customFormat="1" ht="20.1" hidden="1" customHeight="1" spans="1:11">
      <c r="A206" s="46"/>
      <c r="B206" s="54"/>
      <c r="C206" s="54"/>
      <c r="D206" s="49"/>
      <c r="E206" s="49"/>
      <c r="F206" s="51">
        <v>20134</v>
      </c>
      <c r="G206" s="52" t="s">
        <v>160</v>
      </c>
      <c r="H206" s="49">
        <v>1</v>
      </c>
      <c r="I206" s="49">
        <v>1</v>
      </c>
      <c r="J206" s="49"/>
      <c r="K206" s="42">
        <f t="shared" si="12"/>
        <v>0</v>
      </c>
    </row>
    <row r="207" s="33" customFormat="1" ht="20.1" hidden="1" customHeight="1" spans="1:11">
      <c r="A207" s="46"/>
      <c r="B207" s="54"/>
      <c r="C207" s="54"/>
      <c r="D207" s="49"/>
      <c r="E207" s="49"/>
      <c r="F207" s="51">
        <v>2013401</v>
      </c>
      <c r="G207" s="52" t="s">
        <v>19</v>
      </c>
      <c r="H207" s="49"/>
      <c r="I207" s="49"/>
      <c r="J207" s="49"/>
      <c r="K207" s="42" t="str">
        <f t="shared" si="12"/>
        <v/>
      </c>
    </row>
    <row r="208" s="33" customFormat="1" ht="20.1" hidden="1" customHeight="1" spans="1:11">
      <c r="A208" s="46"/>
      <c r="B208" s="54"/>
      <c r="C208" s="54"/>
      <c r="D208" s="49"/>
      <c r="E208" s="49"/>
      <c r="F208" s="51">
        <v>2013402</v>
      </c>
      <c r="G208" s="52" t="s">
        <v>21</v>
      </c>
      <c r="H208" s="49"/>
      <c r="I208" s="49"/>
      <c r="J208" s="49"/>
      <c r="K208" s="42" t="str">
        <f t="shared" si="12"/>
        <v/>
      </c>
    </row>
    <row r="209" s="33" customFormat="1" ht="20.1" hidden="1" customHeight="1" spans="1:11">
      <c r="A209" s="46"/>
      <c r="B209" s="54"/>
      <c r="C209" s="54"/>
      <c r="D209" s="49"/>
      <c r="E209" s="49"/>
      <c r="F209" s="51">
        <v>2013403</v>
      </c>
      <c r="G209" s="52" t="s">
        <v>23</v>
      </c>
      <c r="H209" s="49"/>
      <c r="I209" s="49"/>
      <c r="J209" s="49"/>
      <c r="K209" s="42" t="str">
        <f t="shared" si="12"/>
        <v/>
      </c>
    </row>
    <row r="210" s="33" customFormat="1" ht="20.1" hidden="1" customHeight="1" spans="1:11">
      <c r="A210" s="46"/>
      <c r="B210" s="54"/>
      <c r="C210" s="54"/>
      <c r="D210" s="49"/>
      <c r="E210" s="49"/>
      <c r="F210" s="51">
        <v>2013404</v>
      </c>
      <c r="G210" s="52" t="s">
        <v>161</v>
      </c>
      <c r="H210" s="49">
        <v>1</v>
      </c>
      <c r="I210" s="49">
        <v>1</v>
      </c>
      <c r="J210" s="49"/>
      <c r="K210" s="42">
        <f t="shared" si="12"/>
        <v>0</v>
      </c>
    </row>
    <row r="211" s="33" customFormat="1" ht="20.1" hidden="1" customHeight="1" spans="1:11">
      <c r="A211" s="46"/>
      <c r="B211" s="54"/>
      <c r="C211" s="54"/>
      <c r="D211" s="49"/>
      <c r="E211" s="49"/>
      <c r="F211" s="51">
        <v>2013405</v>
      </c>
      <c r="G211" s="52" t="s">
        <v>162</v>
      </c>
      <c r="H211" s="59"/>
      <c r="I211" s="59"/>
      <c r="J211" s="49"/>
      <c r="K211" s="42" t="str">
        <f t="shared" si="12"/>
        <v/>
      </c>
    </row>
    <row r="212" s="33" customFormat="1" ht="20.1" hidden="1" customHeight="1" spans="1:11">
      <c r="A212" s="46"/>
      <c r="B212" s="54"/>
      <c r="C212" s="54"/>
      <c r="D212" s="49"/>
      <c r="E212" s="49"/>
      <c r="F212" s="51">
        <v>2013450</v>
      </c>
      <c r="G212" s="52" t="s">
        <v>37</v>
      </c>
      <c r="H212" s="49"/>
      <c r="I212" s="49"/>
      <c r="J212" s="49"/>
      <c r="K212" s="42" t="str">
        <f t="shared" ref="K212:K247" si="13">IF(H212=0,"",J212/H212)</f>
        <v/>
      </c>
    </row>
    <row r="213" s="33" customFormat="1" ht="20.1" hidden="1" customHeight="1" spans="1:11">
      <c r="A213" s="46"/>
      <c r="B213" s="54"/>
      <c r="C213" s="54"/>
      <c r="D213" s="49"/>
      <c r="E213" s="49"/>
      <c r="F213" s="51">
        <v>2013499</v>
      </c>
      <c r="G213" s="52" t="s">
        <v>163</v>
      </c>
      <c r="H213" s="49"/>
      <c r="I213" s="49"/>
      <c r="J213" s="49"/>
      <c r="K213" s="42" t="str">
        <f t="shared" si="13"/>
        <v/>
      </c>
    </row>
    <row r="214" s="33" customFormat="1" ht="20.1" hidden="1" customHeight="1" spans="1:11">
      <c r="A214" s="46"/>
      <c r="B214" s="54"/>
      <c r="C214" s="54"/>
      <c r="D214" s="49"/>
      <c r="E214" s="49"/>
      <c r="F214" s="51">
        <v>20135</v>
      </c>
      <c r="G214" s="52" t="s">
        <v>164</v>
      </c>
      <c r="H214" s="49"/>
      <c r="I214" s="49"/>
      <c r="J214" s="49"/>
      <c r="K214" s="42" t="str">
        <f t="shared" si="13"/>
        <v/>
      </c>
    </row>
    <row r="215" s="33" customFormat="1" ht="20.1" hidden="1" customHeight="1" spans="1:11">
      <c r="A215" s="46"/>
      <c r="B215" s="54"/>
      <c r="C215" s="54"/>
      <c r="D215" s="49"/>
      <c r="E215" s="49"/>
      <c r="F215" s="51">
        <v>2013501</v>
      </c>
      <c r="G215" s="52" t="s">
        <v>19</v>
      </c>
      <c r="H215" s="49"/>
      <c r="I215" s="49"/>
      <c r="J215" s="49"/>
      <c r="K215" s="42" t="str">
        <f t="shared" si="13"/>
        <v/>
      </c>
    </row>
    <row r="216" s="33" customFormat="1" ht="20.1" hidden="1" customHeight="1" spans="1:11">
      <c r="A216" s="46"/>
      <c r="B216" s="54"/>
      <c r="C216" s="54"/>
      <c r="D216" s="49"/>
      <c r="E216" s="49"/>
      <c r="F216" s="51">
        <v>2013502</v>
      </c>
      <c r="G216" s="52" t="s">
        <v>21</v>
      </c>
      <c r="H216" s="49"/>
      <c r="I216" s="49"/>
      <c r="J216" s="49"/>
      <c r="K216" s="42" t="str">
        <f t="shared" si="13"/>
        <v/>
      </c>
    </row>
    <row r="217" s="33" customFormat="1" ht="20.1" hidden="1" customHeight="1" spans="1:11">
      <c r="A217" s="46"/>
      <c r="B217" s="54"/>
      <c r="C217" s="54"/>
      <c r="D217" s="49"/>
      <c r="E217" s="49"/>
      <c r="F217" s="51">
        <v>2013503</v>
      </c>
      <c r="G217" s="52" t="s">
        <v>23</v>
      </c>
      <c r="H217" s="49"/>
      <c r="I217" s="49"/>
      <c r="J217" s="49"/>
      <c r="K217" s="42" t="str">
        <f t="shared" si="13"/>
        <v/>
      </c>
    </row>
    <row r="218" s="33" customFormat="1" ht="20.1" hidden="1" customHeight="1" spans="1:11">
      <c r="A218" s="46"/>
      <c r="B218" s="54"/>
      <c r="C218" s="54"/>
      <c r="D218" s="49"/>
      <c r="E218" s="49"/>
      <c r="F218" s="51">
        <v>2013550</v>
      </c>
      <c r="G218" s="52" t="s">
        <v>37</v>
      </c>
      <c r="H218" s="49"/>
      <c r="I218" s="49"/>
      <c r="J218" s="49"/>
      <c r="K218" s="42" t="str">
        <f t="shared" si="13"/>
        <v/>
      </c>
    </row>
    <row r="219" s="33" customFormat="1" ht="20.1" hidden="1" customHeight="1" spans="1:11">
      <c r="A219" s="46"/>
      <c r="B219" s="54"/>
      <c r="C219" s="54"/>
      <c r="D219" s="49"/>
      <c r="E219" s="49"/>
      <c r="F219" s="51">
        <v>2013599</v>
      </c>
      <c r="G219" s="52" t="s">
        <v>165</v>
      </c>
      <c r="H219" s="49"/>
      <c r="I219" s="49"/>
      <c r="J219" s="49"/>
      <c r="K219" s="42" t="str">
        <f t="shared" si="13"/>
        <v/>
      </c>
    </row>
    <row r="220" s="33" customFormat="1" ht="20.1" hidden="1" customHeight="1" spans="1:11">
      <c r="A220" s="46"/>
      <c r="B220" s="54"/>
      <c r="C220" s="54"/>
      <c r="D220" s="49"/>
      <c r="E220" s="49"/>
      <c r="F220" s="51">
        <v>20136</v>
      </c>
      <c r="G220" s="52" t="s">
        <v>166</v>
      </c>
      <c r="H220" s="49">
        <f>H221+H222+H225</f>
        <v>5</v>
      </c>
      <c r="I220" s="49">
        <f>I221+I222+I225</f>
        <v>5</v>
      </c>
      <c r="J220" s="49"/>
      <c r="K220" s="42">
        <f t="shared" si="13"/>
        <v>0</v>
      </c>
    </row>
    <row r="221" s="33" customFormat="1" ht="20.1" hidden="1" customHeight="1" spans="1:11">
      <c r="A221" s="46"/>
      <c r="B221" s="54"/>
      <c r="C221" s="54"/>
      <c r="D221" s="49"/>
      <c r="E221" s="49"/>
      <c r="F221" s="51">
        <v>2013601</v>
      </c>
      <c r="G221" s="52" t="s">
        <v>19</v>
      </c>
      <c r="H221" s="59"/>
      <c r="I221" s="59"/>
      <c r="J221" s="49"/>
      <c r="K221" s="42" t="str">
        <f t="shared" si="13"/>
        <v/>
      </c>
    </row>
    <row r="222" s="33" customFormat="1" ht="20.1" hidden="1" customHeight="1" spans="1:11">
      <c r="A222" s="46"/>
      <c r="B222" s="54"/>
      <c r="C222" s="54"/>
      <c r="D222" s="49"/>
      <c r="E222" s="49"/>
      <c r="F222" s="51">
        <v>2013602</v>
      </c>
      <c r="G222" s="52" t="s">
        <v>21</v>
      </c>
      <c r="H222" s="59"/>
      <c r="I222" s="59"/>
      <c r="J222" s="49"/>
      <c r="K222" s="42" t="str">
        <f t="shared" si="13"/>
        <v/>
      </c>
    </row>
    <row r="223" s="33" customFormat="1" ht="20.1" hidden="1" customHeight="1" spans="1:11">
      <c r="A223" s="46"/>
      <c r="B223" s="54"/>
      <c r="C223" s="54"/>
      <c r="D223" s="49"/>
      <c r="E223" s="49"/>
      <c r="F223" s="51">
        <v>2013603</v>
      </c>
      <c r="G223" s="52" t="s">
        <v>23</v>
      </c>
      <c r="H223" s="59">
        <v>0</v>
      </c>
      <c r="I223" s="59">
        <v>0</v>
      </c>
      <c r="J223" s="49"/>
      <c r="K223" s="42" t="str">
        <f t="shared" si="13"/>
        <v/>
      </c>
    </row>
    <row r="224" s="33" customFormat="1" ht="20.1" hidden="1" customHeight="1" spans="1:11">
      <c r="A224" s="46"/>
      <c r="B224" s="54"/>
      <c r="C224" s="54"/>
      <c r="D224" s="49"/>
      <c r="E224" s="49"/>
      <c r="F224" s="51">
        <v>2013650</v>
      </c>
      <c r="G224" s="52" t="s">
        <v>37</v>
      </c>
      <c r="H224" s="59">
        <v>0</v>
      </c>
      <c r="I224" s="59">
        <v>0</v>
      </c>
      <c r="J224" s="49"/>
      <c r="K224" s="42" t="str">
        <f t="shared" si="13"/>
        <v/>
      </c>
    </row>
    <row r="225" s="33" customFormat="1" ht="20.1" hidden="1" customHeight="1" spans="1:11">
      <c r="A225" s="46"/>
      <c r="B225" s="54"/>
      <c r="C225" s="54"/>
      <c r="D225" s="49"/>
      <c r="E225" s="49"/>
      <c r="F225" s="51">
        <v>2013699</v>
      </c>
      <c r="G225" s="52" t="s">
        <v>167</v>
      </c>
      <c r="H225" s="59">
        <v>5</v>
      </c>
      <c r="I225" s="59">
        <v>5</v>
      </c>
      <c r="J225" s="49"/>
      <c r="K225" s="42">
        <f t="shared" si="13"/>
        <v>0</v>
      </c>
    </row>
    <row r="226" s="33" customFormat="1" ht="20.1" hidden="1" customHeight="1" spans="1:11">
      <c r="A226" s="46"/>
      <c r="B226" s="54"/>
      <c r="C226" s="54"/>
      <c r="D226" s="49"/>
      <c r="E226" s="49"/>
      <c r="F226" s="51">
        <v>20137</v>
      </c>
      <c r="G226" s="52" t="s">
        <v>168</v>
      </c>
      <c r="H226" s="49">
        <f>H228</f>
        <v>0</v>
      </c>
      <c r="I226" s="49">
        <f>I228</f>
        <v>0</v>
      </c>
      <c r="J226" s="49"/>
      <c r="K226" s="42" t="str">
        <f t="shared" si="13"/>
        <v/>
      </c>
    </row>
    <row r="227" s="33" customFormat="1" ht="20.1" hidden="1" customHeight="1" spans="1:11">
      <c r="A227" s="46"/>
      <c r="B227" s="54"/>
      <c r="C227" s="54"/>
      <c r="D227" s="49"/>
      <c r="E227" s="49"/>
      <c r="F227" s="51">
        <v>2013701</v>
      </c>
      <c r="G227" s="52" t="s">
        <v>19</v>
      </c>
      <c r="H227" s="49"/>
      <c r="I227" s="49"/>
      <c r="J227" s="49"/>
      <c r="K227" s="42" t="str">
        <f t="shared" si="13"/>
        <v/>
      </c>
    </row>
    <row r="228" s="33" customFormat="1" ht="20.1" hidden="1" customHeight="1" spans="1:11">
      <c r="A228" s="46"/>
      <c r="B228" s="54"/>
      <c r="C228" s="54"/>
      <c r="D228" s="49"/>
      <c r="E228" s="49"/>
      <c r="F228" s="51">
        <v>2013702</v>
      </c>
      <c r="G228" s="52" t="s">
        <v>21</v>
      </c>
      <c r="H228" s="49"/>
      <c r="I228" s="49"/>
      <c r="J228" s="49"/>
      <c r="K228" s="42" t="str">
        <f t="shared" si="13"/>
        <v/>
      </c>
    </row>
    <row r="229" s="33" customFormat="1" ht="20.1" hidden="1" customHeight="1" spans="1:11">
      <c r="A229" s="46"/>
      <c r="B229" s="54"/>
      <c r="C229" s="54"/>
      <c r="D229" s="49"/>
      <c r="E229" s="49"/>
      <c r="F229" s="51">
        <v>2013703</v>
      </c>
      <c r="G229" s="52" t="s">
        <v>23</v>
      </c>
      <c r="H229" s="49"/>
      <c r="I229" s="49"/>
      <c r="J229" s="49"/>
      <c r="K229" s="42" t="str">
        <f t="shared" si="13"/>
        <v/>
      </c>
    </row>
    <row r="230" s="33" customFormat="1" ht="20.1" hidden="1" customHeight="1" spans="1:11">
      <c r="A230" s="46"/>
      <c r="B230" s="54"/>
      <c r="C230" s="54"/>
      <c r="D230" s="49"/>
      <c r="E230" s="49"/>
      <c r="F230" s="51">
        <v>2013704</v>
      </c>
      <c r="G230" s="52" t="s">
        <v>169</v>
      </c>
      <c r="H230" s="49"/>
      <c r="I230" s="49"/>
      <c r="J230" s="49"/>
      <c r="K230" s="42" t="str">
        <f t="shared" si="13"/>
        <v/>
      </c>
    </row>
    <row r="231" s="33" customFormat="1" ht="20.1" hidden="1" customHeight="1" spans="1:11">
      <c r="A231" s="46"/>
      <c r="B231" s="54"/>
      <c r="C231" s="54"/>
      <c r="D231" s="49"/>
      <c r="E231" s="49"/>
      <c r="F231" s="51">
        <v>2013750</v>
      </c>
      <c r="G231" s="52" t="s">
        <v>37</v>
      </c>
      <c r="H231" s="49"/>
      <c r="I231" s="49"/>
      <c r="J231" s="49"/>
      <c r="K231" s="42" t="str">
        <f t="shared" si="13"/>
        <v/>
      </c>
    </row>
    <row r="232" s="33" customFormat="1" ht="20.1" hidden="1" customHeight="1" spans="1:11">
      <c r="A232" s="46"/>
      <c r="B232" s="54"/>
      <c r="C232" s="54"/>
      <c r="D232" s="49"/>
      <c r="E232" s="49"/>
      <c r="F232" s="51">
        <v>2013799</v>
      </c>
      <c r="G232" s="52" t="s">
        <v>170</v>
      </c>
      <c r="H232" s="49"/>
      <c r="I232" s="49"/>
      <c r="J232" s="49"/>
      <c r="K232" s="42" t="str">
        <f t="shared" si="13"/>
        <v/>
      </c>
    </row>
    <row r="233" s="33" customFormat="1" ht="20.1" hidden="1" customHeight="1" spans="1:11">
      <c r="A233" s="46"/>
      <c r="B233" s="54"/>
      <c r="C233" s="54"/>
      <c r="D233" s="49"/>
      <c r="E233" s="49"/>
      <c r="F233" s="51">
        <v>20138</v>
      </c>
      <c r="G233" s="52" t="s">
        <v>171</v>
      </c>
      <c r="H233" s="49">
        <f>SUM(H234:H247)</f>
        <v>99</v>
      </c>
      <c r="I233" s="49">
        <f>SUM(I234:I247)</f>
        <v>99</v>
      </c>
      <c r="J233" s="49"/>
      <c r="K233" s="42">
        <f t="shared" si="13"/>
        <v>0</v>
      </c>
    </row>
    <row r="234" s="33" customFormat="1" ht="20.1" hidden="1" customHeight="1" spans="1:11">
      <c r="A234" s="46"/>
      <c r="B234" s="54"/>
      <c r="C234" s="54"/>
      <c r="D234" s="49"/>
      <c r="E234" s="49"/>
      <c r="F234" s="51">
        <v>2013801</v>
      </c>
      <c r="G234" s="52" t="s">
        <v>19</v>
      </c>
      <c r="H234" s="59">
        <v>7</v>
      </c>
      <c r="I234" s="59">
        <v>7</v>
      </c>
      <c r="J234" s="49"/>
      <c r="K234" s="42">
        <f t="shared" si="13"/>
        <v>0</v>
      </c>
    </row>
    <row r="235" s="33" customFormat="1" ht="20.1" hidden="1" customHeight="1" spans="1:11">
      <c r="A235" s="46"/>
      <c r="B235" s="54"/>
      <c r="C235" s="54"/>
      <c r="D235" s="49"/>
      <c r="E235" s="49"/>
      <c r="F235" s="51">
        <v>2013802</v>
      </c>
      <c r="G235" s="52" t="s">
        <v>21</v>
      </c>
      <c r="H235" s="59">
        <v>15</v>
      </c>
      <c r="I235" s="59">
        <v>15</v>
      </c>
      <c r="J235" s="49"/>
      <c r="K235" s="42">
        <f t="shared" si="13"/>
        <v>0</v>
      </c>
    </row>
    <row r="236" s="33" customFormat="1" ht="20.1" hidden="1" customHeight="1" spans="1:11">
      <c r="A236" s="46"/>
      <c r="B236" s="54"/>
      <c r="C236" s="54"/>
      <c r="D236" s="49"/>
      <c r="E236" s="49"/>
      <c r="F236" s="51">
        <v>2013803</v>
      </c>
      <c r="G236" s="52" t="s">
        <v>23</v>
      </c>
      <c r="H236" s="59">
        <v>0</v>
      </c>
      <c r="I236" s="59">
        <v>0</v>
      </c>
      <c r="J236" s="49"/>
      <c r="K236" s="42" t="str">
        <f t="shared" si="13"/>
        <v/>
      </c>
    </row>
    <row r="237" s="33" customFormat="1" ht="20.1" hidden="1" customHeight="1" spans="1:11">
      <c r="A237" s="46"/>
      <c r="B237" s="54"/>
      <c r="C237" s="54"/>
      <c r="D237" s="49"/>
      <c r="E237" s="49"/>
      <c r="F237" s="51">
        <v>2013804</v>
      </c>
      <c r="G237" s="52" t="s">
        <v>172</v>
      </c>
      <c r="H237" s="59">
        <v>0</v>
      </c>
      <c r="I237" s="59">
        <v>0</v>
      </c>
      <c r="J237" s="49"/>
      <c r="K237" s="42" t="str">
        <f t="shared" si="13"/>
        <v/>
      </c>
    </row>
    <row r="238" s="33" customFormat="1" ht="20.1" hidden="1" customHeight="1" spans="1:11">
      <c r="A238" s="46"/>
      <c r="B238" s="54"/>
      <c r="C238" s="54"/>
      <c r="D238" s="49"/>
      <c r="E238" s="49"/>
      <c r="F238" s="51">
        <v>2013805</v>
      </c>
      <c r="G238" s="52" t="s">
        <v>173</v>
      </c>
      <c r="H238" s="59"/>
      <c r="I238" s="59"/>
      <c r="J238" s="49"/>
      <c r="K238" s="42" t="str">
        <f t="shared" si="13"/>
        <v/>
      </c>
    </row>
    <row r="239" s="33" customFormat="1" ht="20.1" hidden="1" customHeight="1" spans="1:11">
      <c r="A239" s="46"/>
      <c r="B239" s="54"/>
      <c r="C239" s="54"/>
      <c r="D239" s="49"/>
      <c r="E239" s="49"/>
      <c r="F239" s="51">
        <v>2013808</v>
      </c>
      <c r="G239" s="52" t="s">
        <v>86</v>
      </c>
      <c r="H239" s="59"/>
      <c r="I239" s="59"/>
      <c r="J239" s="49"/>
      <c r="K239" s="42" t="str">
        <f t="shared" si="13"/>
        <v/>
      </c>
    </row>
    <row r="240" s="33" customFormat="1" ht="20.1" hidden="1" customHeight="1" spans="1:11">
      <c r="A240" s="46"/>
      <c r="B240" s="54"/>
      <c r="C240" s="54"/>
      <c r="D240" s="49"/>
      <c r="E240" s="49"/>
      <c r="F240" s="51">
        <v>2013810</v>
      </c>
      <c r="G240" s="52" t="s">
        <v>174</v>
      </c>
      <c r="H240" s="59">
        <v>0</v>
      </c>
      <c r="I240" s="59">
        <v>0</v>
      </c>
      <c r="J240" s="49"/>
      <c r="K240" s="42" t="str">
        <f t="shared" si="13"/>
        <v/>
      </c>
    </row>
    <row r="241" s="33" customFormat="1" ht="20.1" hidden="1" customHeight="1" spans="1:11">
      <c r="A241" s="46"/>
      <c r="B241" s="54"/>
      <c r="C241" s="54"/>
      <c r="D241" s="49"/>
      <c r="E241" s="49"/>
      <c r="F241" s="51">
        <v>2013812</v>
      </c>
      <c r="G241" s="52" t="s">
        <v>175</v>
      </c>
      <c r="H241" s="59">
        <v>0</v>
      </c>
      <c r="I241" s="59">
        <v>0</v>
      </c>
      <c r="J241" s="49"/>
      <c r="K241" s="42" t="str">
        <f t="shared" si="13"/>
        <v/>
      </c>
    </row>
    <row r="242" s="33" customFormat="1" ht="20.1" hidden="1" customHeight="1" spans="1:11">
      <c r="A242" s="46"/>
      <c r="B242" s="54"/>
      <c r="C242" s="54"/>
      <c r="D242" s="49"/>
      <c r="E242" s="49"/>
      <c r="F242" s="51">
        <v>2013813</v>
      </c>
      <c r="G242" s="52" t="s">
        <v>176</v>
      </c>
      <c r="H242" s="59">
        <v>0</v>
      </c>
      <c r="I242" s="59">
        <v>0</v>
      </c>
      <c r="J242" s="49"/>
      <c r="K242" s="42" t="str">
        <f t="shared" si="13"/>
        <v/>
      </c>
    </row>
    <row r="243" s="33" customFormat="1" ht="20.1" hidden="1" customHeight="1" spans="1:11">
      <c r="A243" s="46"/>
      <c r="B243" s="54"/>
      <c r="C243" s="54"/>
      <c r="D243" s="49"/>
      <c r="E243" s="49"/>
      <c r="F243" s="51">
        <v>2013814</v>
      </c>
      <c r="G243" s="52" t="s">
        <v>177</v>
      </c>
      <c r="H243" s="59">
        <v>0</v>
      </c>
      <c r="I243" s="59">
        <v>0</v>
      </c>
      <c r="J243" s="49"/>
      <c r="K243" s="42" t="str">
        <f t="shared" si="13"/>
        <v/>
      </c>
    </row>
    <row r="244" s="33" customFormat="1" ht="20.1" hidden="1" customHeight="1" spans="1:11">
      <c r="A244" s="46"/>
      <c r="B244" s="54"/>
      <c r="C244" s="54"/>
      <c r="D244" s="49"/>
      <c r="E244" s="49"/>
      <c r="F244" s="51">
        <v>2013815</v>
      </c>
      <c r="G244" s="52" t="s">
        <v>178</v>
      </c>
      <c r="H244" s="59">
        <v>1</v>
      </c>
      <c r="I244" s="59">
        <v>1</v>
      </c>
      <c r="J244" s="49"/>
      <c r="K244" s="42">
        <f t="shared" si="13"/>
        <v>0</v>
      </c>
    </row>
    <row r="245" s="33" customFormat="1" ht="20.1" hidden="1" customHeight="1" spans="1:11">
      <c r="A245" s="46"/>
      <c r="B245" s="54"/>
      <c r="C245" s="54"/>
      <c r="D245" s="49"/>
      <c r="E245" s="49"/>
      <c r="F245" s="51">
        <v>2013816</v>
      </c>
      <c r="G245" s="52" t="s">
        <v>179</v>
      </c>
      <c r="H245" s="59">
        <v>51</v>
      </c>
      <c r="I245" s="59">
        <v>51</v>
      </c>
      <c r="J245" s="49"/>
      <c r="K245" s="42">
        <f t="shared" si="13"/>
        <v>0</v>
      </c>
    </row>
    <row r="246" s="33" customFormat="1" ht="20.1" hidden="1" customHeight="1" spans="1:11">
      <c r="A246" s="46"/>
      <c r="B246" s="54"/>
      <c r="C246" s="54"/>
      <c r="D246" s="49"/>
      <c r="E246" s="49"/>
      <c r="F246" s="51">
        <v>2013850</v>
      </c>
      <c r="G246" s="52" t="s">
        <v>37</v>
      </c>
      <c r="H246" s="59">
        <v>0</v>
      </c>
      <c r="I246" s="59">
        <v>0</v>
      </c>
      <c r="J246" s="49"/>
      <c r="K246" s="42" t="str">
        <f t="shared" si="13"/>
        <v/>
      </c>
    </row>
    <row r="247" s="33" customFormat="1" ht="20.1" hidden="1" customHeight="1" spans="1:11">
      <c r="A247" s="46"/>
      <c r="B247" s="54"/>
      <c r="C247" s="54"/>
      <c r="D247" s="49"/>
      <c r="E247" s="49"/>
      <c r="F247" s="51">
        <v>2013899</v>
      </c>
      <c r="G247" s="52" t="s">
        <v>180</v>
      </c>
      <c r="H247" s="59">
        <v>25</v>
      </c>
      <c r="I247" s="59">
        <v>25</v>
      </c>
      <c r="J247" s="49"/>
      <c r="K247" s="42">
        <f t="shared" si="13"/>
        <v>0</v>
      </c>
    </row>
    <row r="248" s="33" customFormat="1" ht="20.1" hidden="1" customHeight="1" spans="1:11">
      <c r="A248" s="46"/>
      <c r="B248" s="54"/>
      <c r="C248" s="54"/>
      <c r="D248" s="49"/>
      <c r="E248" s="49"/>
      <c r="F248" s="51"/>
      <c r="G248" s="52" t="s">
        <v>181</v>
      </c>
      <c r="H248" s="59">
        <f>H249</f>
        <v>0</v>
      </c>
      <c r="I248" s="59">
        <f>I249</f>
        <v>0</v>
      </c>
      <c r="J248" s="49"/>
      <c r="K248" s="42"/>
    </row>
    <row r="249" s="33" customFormat="1" ht="20.1" hidden="1" customHeight="1" spans="1:11">
      <c r="A249" s="46"/>
      <c r="B249" s="54"/>
      <c r="C249" s="54"/>
      <c r="D249" s="49"/>
      <c r="E249" s="49"/>
      <c r="F249" s="51"/>
      <c r="G249" s="52" t="s">
        <v>21</v>
      </c>
      <c r="H249" s="59"/>
      <c r="I249" s="59"/>
      <c r="J249" s="49"/>
      <c r="K249" s="42"/>
    </row>
    <row r="250" s="33" customFormat="1" ht="20.1" hidden="1" customHeight="1" spans="1:11">
      <c r="A250" s="46"/>
      <c r="B250" s="54"/>
      <c r="C250" s="54"/>
      <c r="D250" s="49"/>
      <c r="E250" s="49"/>
      <c r="F250" s="51">
        <v>20199</v>
      </c>
      <c r="G250" s="52" t="s">
        <v>182</v>
      </c>
      <c r="H250" s="49">
        <f>H251+H252</f>
        <v>0</v>
      </c>
      <c r="I250" s="49">
        <f>I251+I252</f>
        <v>0</v>
      </c>
      <c r="J250" s="49"/>
      <c r="K250" s="42" t="str">
        <f t="shared" ref="K250:K313" si="14">IF(H250=0,"",J250/H250)</f>
        <v/>
      </c>
    </row>
    <row r="251" s="33" customFormat="1" ht="20.1" hidden="1" customHeight="1" spans="1:11">
      <c r="A251" s="46"/>
      <c r="B251" s="54"/>
      <c r="C251" s="54"/>
      <c r="D251" s="49"/>
      <c r="E251" s="49"/>
      <c r="F251" s="51">
        <v>2019901</v>
      </c>
      <c r="G251" s="52" t="s">
        <v>183</v>
      </c>
      <c r="H251" s="49"/>
      <c r="I251" s="49"/>
      <c r="J251" s="49"/>
      <c r="K251" s="42" t="str">
        <f t="shared" si="14"/>
        <v/>
      </c>
    </row>
    <row r="252" s="33" customFormat="1" ht="20.1" hidden="1" customHeight="1" spans="1:11">
      <c r="A252" s="46"/>
      <c r="B252" s="54"/>
      <c r="C252" s="54"/>
      <c r="D252" s="49"/>
      <c r="E252" s="49"/>
      <c r="F252" s="51">
        <v>2019999</v>
      </c>
      <c r="G252" s="52" t="s">
        <v>184</v>
      </c>
      <c r="H252" s="62"/>
      <c r="I252" s="62"/>
      <c r="J252" s="49"/>
      <c r="K252" s="42" t="str">
        <f t="shared" si="14"/>
        <v/>
      </c>
    </row>
    <row r="253" s="33" customFormat="1" ht="20.1" hidden="1" customHeight="1" spans="1:11">
      <c r="A253" s="40"/>
      <c r="B253" s="45"/>
      <c r="C253" s="45"/>
      <c r="D253" s="45"/>
      <c r="E253" s="42"/>
      <c r="F253" s="43">
        <v>202</v>
      </c>
      <c r="G253" s="44" t="s">
        <v>185</v>
      </c>
      <c r="H253" s="45">
        <f>SUM(H254:H262)</f>
        <v>0</v>
      </c>
      <c r="I253" s="45">
        <f>SUM(I254:I262)</f>
        <v>0</v>
      </c>
      <c r="J253" s="45">
        <f t="shared" ref="J253:J316" si="15">I253-H253</f>
        <v>0</v>
      </c>
      <c r="K253" s="42" t="str">
        <f t="shared" si="14"/>
        <v/>
      </c>
    </row>
    <row r="254" s="33" customFormat="1" ht="20.1" hidden="1" customHeight="1" spans="1:11">
      <c r="A254" s="46"/>
      <c r="B254" s="54"/>
      <c r="C254" s="54"/>
      <c r="D254" s="49"/>
      <c r="E254" s="49"/>
      <c r="F254" s="51">
        <v>20201</v>
      </c>
      <c r="G254" s="52" t="s">
        <v>186</v>
      </c>
      <c r="H254" s="49"/>
      <c r="I254" s="49"/>
      <c r="J254" s="49">
        <f t="shared" si="15"/>
        <v>0</v>
      </c>
      <c r="K254" s="42" t="str">
        <f t="shared" si="14"/>
        <v/>
      </c>
    </row>
    <row r="255" s="33" customFormat="1" ht="20.1" hidden="1" customHeight="1" spans="1:11">
      <c r="A255" s="46"/>
      <c r="B255" s="54"/>
      <c r="C255" s="54"/>
      <c r="D255" s="49"/>
      <c r="E255" s="49"/>
      <c r="F255" s="51">
        <v>20202</v>
      </c>
      <c r="G255" s="52" t="s">
        <v>187</v>
      </c>
      <c r="H255" s="49"/>
      <c r="I255" s="49"/>
      <c r="J255" s="49">
        <f t="shared" si="15"/>
        <v>0</v>
      </c>
      <c r="K255" s="42" t="str">
        <f t="shared" si="14"/>
        <v/>
      </c>
    </row>
    <row r="256" s="33" customFormat="1" ht="20.1" hidden="1" customHeight="1" spans="1:11">
      <c r="A256" s="46"/>
      <c r="B256" s="54"/>
      <c r="C256" s="54"/>
      <c r="D256" s="49"/>
      <c r="E256" s="49"/>
      <c r="F256" s="51">
        <v>20203</v>
      </c>
      <c r="G256" s="52" t="s">
        <v>188</v>
      </c>
      <c r="H256" s="49"/>
      <c r="I256" s="49"/>
      <c r="J256" s="49">
        <f t="shared" si="15"/>
        <v>0</v>
      </c>
      <c r="K256" s="42" t="str">
        <f t="shared" si="14"/>
        <v/>
      </c>
    </row>
    <row r="257" s="33" customFormat="1" ht="20.1" hidden="1" customHeight="1" spans="1:11">
      <c r="A257" s="46"/>
      <c r="B257" s="54"/>
      <c r="C257" s="54"/>
      <c r="D257" s="49"/>
      <c r="E257" s="49"/>
      <c r="F257" s="51">
        <v>20204</v>
      </c>
      <c r="G257" s="52" t="s">
        <v>189</v>
      </c>
      <c r="H257" s="49"/>
      <c r="I257" s="49"/>
      <c r="J257" s="49">
        <f t="shared" si="15"/>
        <v>0</v>
      </c>
      <c r="K257" s="42" t="str">
        <f t="shared" si="14"/>
        <v/>
      </c>
    </row>
    <row r="258" s="33" customFormat="1" ht="20.1" hidden="1" customHeight="1" spans="1:11">
      <c r="A258" s="46"/>
      <c r="B258" s="54"/>
      <c r="C258" s="54"/>
      <c r="D258" s="49"/>
      <c r="E258" s="49"/>
      <c r="F258" s="51">
        <v>20205</v>
      </c>
      <c r="G258" s="52" t="s">
        <v>190</v>
      </c>
      <c r="H258" s="49">
        <v>0</v>
      </c>
      <c r="I258" s="49">
        <v>0</v>
      </c>
      <c r="J258" s="49">
        <f t="shared" si="15"/>
        <v>0</v>
      </c>
      <c r="K258" s="42" t="str">
        <f t="shared" si="14"/>
        <v/>
      </c>
    </row>
    <row r="259" s="33" customFormat="1" ht="20.1" hidden="1" customHeight="1" spans="1:11">
      <c r="A259" s="46"/>
      <c r="B259" s="54"/>
      <c r="C259" s="54"/>
      <c r="D259" s="49"/>
      <c r="E259" s="49"/>
      <c r="F259" s="51">
        <v>20206</v>
      </c>
      <c r="G259" s="52" t="s">
        <v>191</v>
      </c>
      <c r="H259" s="49"/>
      <c r="I259" s="49"/>
      <c r="J259" s="49">
        <f t="shared" si="15"/>
        <v>0</v>
      </c>
      <c r="K259" s="42" t="str">
        <f t="shared" si="14"/>
        <v/>
      </c>
    </row>
    <row r="260" s="33" customFormat="1" ht="20.1" hidden="1" customHeight="1" spans="1:11">
      <c r="A260" s="46"/>
      <c r="B260" s="54"/>
      <c r="C260" s="54"/>
      <c r="D260" s="49"/>
      <c r="E260" s="49"/>
      <c r="F260" s="51">
        <v>20207</v>
      </c>
      <c r="G260" s="52" t="s">
        <v>192</v>
      </c>
      <c r="H260" s="49"/>
      <c r="I260" s="49"/>
      <c r="J260" s="49">
        <f t="shared" si="15"/>
        <v>0</v>
      </c>
      <c r="K260" s="42" t="str">
        <f t="shared" si="14"/>
        <v/>
      </c>
    </row>
    <row r="261" s="33" customFormat="1" ht="20.1" hidden="1" customHeight="1" spans="1:11">
      <c r="A261" s="46"/>
      <c r="B261" s="54"/>
      <c r="C261" s="54"/>
      <c r="D261" s="49"/>
      <c r="E261" s="49"/>
      <c r="F261" s="51">
        <v>20208</v>
      </c>
      <c r="G261" s="52" t="s">
        <v>193</v>
      </c>
      <c r="H261" s="49"/>
      <c r="I261" s="49"/>
      <c r="J261" s="49">
        <f t="shared" si="15"/>
        <v>0</v>
      </c>
      <c r="K261" s="42" t="str">
        <f t="shared" si="14"/>
        <v/>
      </c>
    </row>
    <row r="262" s="33" customFormat="1" ht="20.1" hidden="1" customHeight="1" spans="1:11">
      <c r="A262" s="46"/>
      <c r="B262" s="54"/>
      <c r="C262" s="54"/>
      <c r="D262" s="49"/>
      <c r="E262" s="49"/>
      <c r="F262" s="51">
        <v>20299</v>
      </c>
      <c r="G262" s="52" t="s">
        <v>194</v>
      </c>
      <c r="H262" s="49">
        <v>0</v>
      </c>
      <c r="I262" s="49">
        <v>0</v>
      </c>
      <c r="J262" s="49">
        <f t="shared" si="15"/>
        <v>0</v>
      </c>
      <c r="K262" s="42" t="str">
        <f t="shared" si="14"/>
        <v/>
      </c>
    </row>
    <row r="263" s="33" customFormat="1" ht="19" customHeight="1" spans="1:11">
      <c r="A263" s="46"/>
      <c r="B263" s="54"/>
      <c r="C263" s="54"/>
      <c r="D263" s="49"/>
      <c r="E263" s="49"/>
      <c r="F263" s="43">
        <v>203</v>
      </c>
      <c r="G263" s="44" t="s">
        <v>195</v>
      </c>
      <c r="H263" s="45">
        <f>H264+H274</f>
        <v>5</v>
      </c>
      <c r="I263" s="45">
        <f>I264+I274</f>
        <v>5</v>
      </c>
      <c r="J263" s="45">
        <f t="shared" si="15"/>
        <v>0</v>
      </c>
      <c r="K263" s="42">
        <f t="shared" si="14"/>
        <v>0</v>
      </c>
    </row>
    <row r="264" s="33" customFormat="1" ht="20.1" hidden="1" customHeight="1" spans="1:11">
      <c r="A264" s="46"/>
      <c r="B264" s="54"/>
      <c r="C264" s="54"/>
      <c r="D264" s="49"/>
      <c r="E264" s="49"/>
      <c r="F264" s="51">
        <v>20306</v>
      </c>
      <c r="G264" s="52" t="s">
        <v>196</v>
      </c>
      <c r="H264" s="49">
        <f>SUM(H265:H273)</f>
        <v>0</v>
      </c>
      <c r="I264" s="49">
        <f>SUM(I265:I273)</f>
        <v>0</v>
      </c>
      <c r="J264" s="49">
        <f t="shared" si="15"/>
        <v>0</v>
      </c>
      <c r="K264" s="42" t="str">
        <f t="shared" si="14"/>
        <v/>
      </c>
    </row>
    <row r="265" s="33" customFormat="1" ht="20.1" hidden="1" customHeight="1" spans="1:11">
      <c r="A265" s="46"/>
      <c r="B265" s="54"/>
      <c r="C265" s="54"/>
      <c r="D265" s="49"/>
      <c r="E265" s="49"/>
      <c r="F265" s="51">
        <v>2030601</v>
      </c>
      <c r="G265" s="52" t="s">
        <v>197</v>
      </c>
      <c r="H265" s="59">
        <v>0</v>
      </c>
      <c r="I265" s="59">
        <v>0</v>
      </c>
      <c r="J265" s="49">
        <f t="shared" si="15"/>
        <v>0</v>
      </c>
      <c r="K265" s="42" t="str">
        <f t="shared" si="14"/>
        <v/>
      </c>
    </row>
    <row r="266" s="33" customFormat="1" ht="20.1" hidden="1" customHeight="1" spans="1:11">
      <c r="A266" s="46"/>
      <c r="B266" s="54"/>
      <c r="C266" s="54"/>
      <c r="D266" s="49"/>
      <c r="E266" s="49"/>
      <c r="F266" s="51">
        <v>2030602</v>
      </c>
      <c r="G266" s="52" t="s">
        <v>198</v>
      </c>
      <c r="H266" s="59">
        <v>0</v>
      </c>
      <c r="I266" s="59">
        <v>0</v>
      </c>
      <c r="J266" s="49">
        <f t="shared" si="15"/>
        <v>0</v>
      </c>
      <c r="K266" s="42" t="str">
        <f t="shared" si="14"/>
        <v/>
      </c>
    </row>
    <row r="267" s="33" customFormat="1" ht="20.1" hidden="1" customHeight="1" spans="1:11">
      <c r="A267" s="46"/>
      <c r="B267" s="54"/>
      <c r="C267" s="54"/>
      <c r="D267" s="49"/>
      <c r="E267" s="49"/>
      <c r="F267" s="51">
        <v>2030603</v>
      </c>
      <c r="G267" s="52" t="s">
        <v>199</v>
      </c>
      <c r="H267" s="59">
        <v>0</v>
      </c>
      <c r="I267" s="59">
        <v>0</v>
      </c>
      <c r="J267" s="49">
        <f t="shared" si="15"/>
        <v>0</v>
      </c>
      <c r="K267" s="42" t="str">
        <f t="shared" si="14"/>
        <v/>
      </c>
    </row>
    <row r="268" s="33" customFormat="1" ht="20.1" hidden="1" customHeight="1" spans="1:11">
      <c r="A268" s="46"/>
      <c r="B268" s="54"/>
      <c r="C268" s="54"/>
      <c r="D268" s="49"/>
      <c r="E268" s="49"/>
      <c r="F268" s="51">
        <v>2030604</v>
      </c>
      <c r="G268" s="52" t="s">
        <v>200</v>
      </c>
      <c r="H268" s="59">
        <v>0</v>
      </c>
      <c r="I268" s="59">
        <v>0</v>
      </c>
      <c r="J268" s="49">
        <f t="shared" si="15"/>
        <v>0</v>
      </c>
      <c r="K268" s="42" t="str">
        <f t="shared" si="14"/>
        <v/>
      </c>
    </row>
    <row r="269" s="33" customFormat="1" ht="20.1" hidden="1" customHeight="1" spans="1:11">
      <c r="A269" s="46"/>
      <c r="B269" s="54"/>
      <c r="C269" s="54"/>
      <c r="D269" s="49"/>
      <c r="E269" s="49"/>
      <c r="F269" s="51">
        <v>2030605</v>
      </c>
      <c r="G269" s="52" t="s">
        <v>201</v>
      </c>
      <c r="H269" s="59"/>
      <c r="I269" s="59"/>
      <c r="J269" s="49">
        <f t="shared" si="15"/>
        <v>0</v>
      </c>
      <c r="K269" s="42" t="str">
        <f t="shared" si="14"/>
        <v/>
      </c>
    </row>
    <row r="270" s="33" customFormat="1" ht="20.1" hidden="1" customHeight="1" spans="1:11">
      <c r="A270" s="46"/>
      <c r="B270" s="54"/>
      <c r="C270" s="54"/>
      <c r="D270" s="49"/>
      <c r="E270" s="49"/>
      <c r="F270" s="51">
        <v>2030606</v>
      </c>
      <c r="G270" s="52" t="s">
        <v>202</v>
      </c>
      <c r="H270" s="49">
        <v>0</v>
      </c>
      <c r="I270" s="49">
        <v>0</v>
      </c>
      <c r="J270" s="49">
        <f t="shared" si="15"/>
        <v>0</v>
      </c>
      <c r="K270" s="42" t="str">
        <f t="shared" si="14"/>
        <v/>
      </c>
    </row>
    <row r="271" s="33" customFormat="1" ht="20.1" hidden="1" customHeight="1" spans="1:11">
      <c r="A271" s="46"/>
      <c r="B271" s="54"/>
      <c r="C271" s="54"/>
      <c r="D271" s="49"/>
      <c r="E271" s="49"/>
      <c r="F271" s="51">
        <v>2030607</v>
      </c>
      <c r="G271" s="52" t="s">
        <v>203</v>
      </c>
      <c r="H271" s="49">
        <v>0</v>
      </c>
      <c r="I271" s="49">
        <v>0</v>
      </c>
      <c r="J271" s="49">
        <f t="shared" si="15"/>
        <v>0</v>
      </c>
      <c r="K271" s="42" t="str">
        <f t="shared" si="14"/>
        <v/>
      </c>
    </row>
    <row r="272" s="33" customFormat="1" ht="20.1" hidden="1" customHeight="1" spans="1:11">
      <c r="A272" s="46"/>
      <c r="B272" s="54"/>
      <c r="C272" s="54"/>
      <c r="D272" s="49"/>
      <c r="E272" s="49"/>
      <c r="F272" s="51">
        <v>2030608</v>
      </c>
      <c r="G272" s="52" t="s">
        <v>204</v>
      </c>
      <c r="H272" s="49">
        <v>0</v>
      </c>
      <c r="I272" s="49">
        <v>0</v>
      </c>
      <c r="J272" s="49">
        <f t="shared" si="15"/>
        <v>0</v>
      </c>
      <c r="K272" s="42" t="str">
        <f t="shared" si="14"/>
        <v/>
      </c>
    </row>
    <row r="273" s="33" customFormat="1" ht="20.1" hidden="1" customHeight="1" spans="1:11">
      <c r="A273" s="46"/>
      <c r="B273" s="54"/>
      <c r="C273" s="54"/>
      <c r="D273" s="49"/>
      <c r="E273" s="49"/>
      <c r="F273" s="51">
        <v>2030699</v>
      </c>
      <c r="G273" s="52" t="s">
        <v>205</v>
      </c>
      <c r="H273" s="49">
        <v>0</v>
      </c>
      <c r="I273" s="49">
        <v>0</v>
      </c>
      <c r="J273" s="49">
        <f t="shared" si="15"/>
        <v>0</v>
      </c>
      <c r="K273" s="42" t="str">
        <f t="shared" si="14"/>
        <v/>
      </c>
    </row>
    <row r="274" s="33" customFormat="1" ht="20.1" hidden="1" customHeight="1" spans="1:11">
      <c r="A274" s="46"/>
      <c r="B274" s="54"/>
      <c r="C274" s="54"/>
      <c r="D274" s="49"/>
      <c r="E274" s="49"/>
      <c r="F274" s="51">
        <v>20399</v>
      </c>
      <c r="G274" s="52" t="s">
        <v>206</v>
      </c>
      <c r="H274" s="49">
        <f>SUM(H275)</f>
        <v>5</v>
      </c>
      <c r="I274" s="49">
        <f>SUM(I275)</f>
        <v>5</v>
      </c>
      <c r="J274" s="49">
        <f t="shared" si="15"/>
        <v>0</v>
      </c>
      <c r="K274" s="42">
        <f t="shared" si="14"/>
        <v>0</v>
      </c>
    </row>
    <row r="275" s="33" customFormat="1" ht="20.1" hidden="1" customHeight="1" spans="1:11">
      <c r="A275" s="46"/>
      <c r="B275" s="54"/>
      <c r="C275" s="54"/>
      <c r="D275" s="49"/>
      <c r="E275" s="49"/>
      <c r="F275" s="51">
        <v>2039901</v>
      </c>
      <c r="G275" s="52" t="s">
        <v>207</v>
      </c>
      <c r="H275" s="49">
        <v>5</v>
      </c>
      <c r="I275" s="49">
        <v>5</v>
      </c>
      <c r="J275" s="49">
        <f t="shared" si="15"/>
        <v>0</v>
      </c>
      <c r="K275" s="42">
        <f t="shared" si="14"/>
        <v>0</v>
      </c>
    </row>
    <row r="276" s="33" customFormat="1" ht="19" customHeight="1" spans="1:11">
      <c r="A276" s="46"/>
      <c r="B276" s="54"/>
      <c r="C276" s="49"/>
      <c r="D276" s="49"/>
      <c r="E276" s="50"/>
      <c r="F276" s="43">
        <v>204</v>
      </c>
      <c r="G276" s="44" t="s">
        <v>208</v>
      </c>
      <c r="H276" s="45">
        <f>H277+H280+H291+H298+H306+H315+H331+H341+H351+H359+H365</f>
        <v>5492</v>
      </c>
      <c r="I276" s="45">
        <f>I277+I280+I291+I298+I306+I315+I331+I341+I351+I359+I365</f>
        <v>808</v>
      </c>
      <c r="J276" s="45">
        <f t="shared" si="15"/>
        <v>-4684</v>
      </c>
      <c r="K276" s="42">
        <f t="shared" si="14"/>
        <v>-0.852876911871814</v>
      </c>
    </row>
    <row r="277" s="33" customFormat="1" ht="20.1" hidden="1" customHeight="1" spans="1:11">
      <c r="A277" s="46"/>
      <c r="B277" s="54"/>
      <c r="C277" s="54"/>
      <c r="D277" s="49"/>
      <c r="E277" s="49"/>
      <c r="F277" s="51">
        <v>20401</v>
      </c>
      <c r="G277" s="52" t="s">
        <v>209</v>
      </c>
      <c r="H277" s="49">
        <f>SUM(H278:H279)</f>
        <v>0</v>
      </c>
      <c r="I277" s="49">
        <f>SUM(I278:I279)</f>
        <v>0</v>
      </c>
      <c r="J277" s="49">
        <f t="shared" si="15"/>
        <v>0</v>
      </c>
      <c r="K277" s="42" t="str">
        <f t="shared" si="14"/>
        <v/>
      </c>
    </row>
    <row r="278" s="33" customFormat="1" ht="20.1" hidden="1" customHeight="1" spans="1:11">
      <c r="A278" s="46"/>
      <c r="B278" s="54"/>
      <c r="C278" s="54"/>
      <c r="D278" s="49"/>
      <c r="E278" s="49"/>
      <c r="F278" s="51">
        <v>2040101</v>
      </c>
      <c r="G278" s="52" t="s">
        <v>210</v>
      </c>
      <c r="H278" s="49">
        <v>0</v>
      </c>
      <c r="I278" s="49">
        <v>0</v>
      </c>
      <c r="J278" s="49">
        <f t="shared" si="15"/>
        <v>0</v>
      </c>
      <c r="K278" s="42" t="str">
        <f t="shared" si="14"/>
        <v/>
      </c>
    </row>
    <row r="279" s="33" customFormat="1" ht="20.1" hidden="1" customHeight="1" spans="1:11">
      <c r="A279" s="46"/>
      <c r="B279" s="54"/>
      <c r="C279" s="54"/>
      <c r="D279" s="49"/>
      <c r="E279" s="49"/>
      <c r="F279" s="51">
        <v>2040199</v>
      </c>
      <c r="G279" s="52" t="s">
        <v>211</v>
      </c>
      <c r="H279" s="49">
        <v>0</v>
      </c>
      <c r="I279" s="49">
        <v>0</v>
      </c>
      <c r="J279" s="49">
        <f t="shared" si="15"/>
        <v>0</v>
      </c>
      <c r="K279" s="42" t="str">
        <f t="shared" si="14"/>
        <v/>
      </c>
    </row>
    <row r="280" s="33" customFormat="1" ht="20.1" hidden="1" customHeight="1" spans="1:11">
      <c r="A280" s="46"/>
      <c r="B280" s="54"/>
      <c r="C280" s="54"/>
      <c r="D280" s="49"/>
      <c r="E280" s="49"/>
      <c r="F280" s="51">
        <v>20402</v>
      </c>
      <c r="G280" s="52" t="s">
        <v>212</v>
      </c>
      <c r="H280" s="49">
        <f>SUM(H281:H290)</f>
        <v>31</v>
      </c>
      <c r="I280" s="49">
        <f>SUM(I281:I290)</f>
        <v>31</v>
      </c>
      <c r="J280" s="49">
        <f t="shared" si="15"/>
        <v>0</v>
      </c>
      <c r="K280" s="42">
        <f t="shared" si="14"/>
        <v>0</v>
      </c>
    </row>
    <row r="281" s="33" customFormat="1" ht="20.1" hidden="1" customHeight="1" spans="1:11">
      <c r="A281" s="46"/>
      <c r="B281" s="54"/>
      <c r="C281" s="54"/>
      <c r="D281" s="49"/>
      <c r="E281" s="49"/>
      <c r="F281" s="51">
        <v>2040201</v>
      </c>
      <c r="G281" s="52" t="s">
        <v>19</v>
      </c>
      <c r="H281" s="59"/>
      <c r="I281" s="59"/>
      <c r="J281" s="49">
        <f t="shared" si="15"/>
        <v>0</v>
      </c>
      <c r="K281" s="50" t="str">
        <f t="shared" si="14"/>
        <v/>
      </c>
    </row>
    <row r="282" s="33" customFormat="1" ht="20.1" hidden="1" customHeight="1" spans="1:11">
      <c r="A282" s="46"/>
      <c r="B282" s="54"/>
      <c r="C282" s="54"/>
      <c r="D282" s="49"/>
      <c r="E282" s="49"/>
      <c r="F282" s="51">
        <v>2040202</v>
      </c>
      <c r="G282" s="52" t="s">
        <v>21</v>
      </c>
      <c r="H282" s="59">
        <v>31</v>
      </c>
      <c r="I282" s="59">
        <v>31</v>
      </c>
      <c r="J282" s="49">
        <f t="shared" si="15"/>
        <v>0</v>
      </c>
      <c r="K282" s="50">
        <f t="shared" si="14"/>
        <v>0</v>
      </c>
    </row>
    <row r="283" s="33" customFormat="1" ht="20.1" hidden="1" customHeight="1" spans="1:11">
      <c r="A283" s="46"/>
      <c r="B283" s="54"/>
      <c r="C283" s="54"/>
      <c r="D283" s="49"/>
      <c r="E283" s="49"/>
      <c r="F283" s="51">
        <v>2040203</v>
      </c>
      <c r="G283" s="52" t="s">
        <v>23</v>
      </c>
      <c r="H283" s="59">
        <v>0</v>
      </c>
      <c r="I283" s="59">
        <v>0</v>
      </c>
      <c r="J283" s="49">
        <f t="shared" si="15"/>
        <v>0</v>
      </c>
      <c r="K283" s="50" t="str">
        <f t="shared" si="14"/>
        <v/>
      </c>
    </row>
    <row r="284" s="33" customFormat="1" ht="20.1" hidden="1" customHeight="1" spans="1:11">
      <c r="A284" s="46"/>
      <c r="B284" s="54"/>
      <c r="C284" s="54"/>
      <c r="D284" s="49"/>
      <c r="E284" s="49"/>
      <c r="F284" s="51">
        <v>2040219</v>
      </c>
      <c r="G284" s="52" t="s">
        <v>86</v>
      </c>
      <c r="H284" s="59"/>
      <c r="I284" s="59"/>
      <c r="J284" s="49">
        <f t="shared" si="15"/>
        <v>0</v>
      </c>
      <c r="K284" s="50" t="str">
        <f t="shared" si="14"/>
        <v/>
      </c>
    </row>
    <row r="285" s="33" customFormat="1" ht="20.1" hidden="1" customHeight="1" spans="1:11">
      <c r="A285" s="46"/>
      <c r="B285" s="54"/>
      <c r="C285" s="54"/>
      <c r="D285" s="49"/>
      <c r="E285" s="49"/>
      <c r="F285" s="51">
        <v>2040220</v>
      </c>
      <c r="G285" s="52" t="s">
        <v>213</v>
      </c>
      <c r="H285" s="59"/>
      <c r="I285" s="59"/>
      <c r="J285" s="49">
        <f t="shared" si="15"/>
        <v>0</v>
      </c>
      <c r="K285" s="50" t="str">
        <f t="shared" si="14"/>
        <v/>
      </c>
    </row>
    <row r="286" s="33" customFormat="1" ht="20.1" hidden="1" customHeight="1" spans="1:11">
      <c r="A286" s="46"/>
      <c r="B286" s="54"/>
      <c r="C286" s="54"/>
      <c r="D286" s="49"/>
      <c r="E286" s="49"/>
      <c r="F286" s="51">
        <v>2040221</v>
      </c>
      <c r="G286" s="52" t="s">
        <v>214</v>
      </c>
      <c r="H286" s="59">
        <v>0</v>
      </c>
      <c r="I286" s="59">
        <v>0</v>
      </c>
      <c r="J286" s="49">
        <f t="shared" si="15"/>
        <v>0</v>
      </c>
      <c r="K286" s="50" t="str">
        <f t="shared" si="14"/>
        <v/>
      </c>
    </row>
    <row r="287" s="33" customFormat="1" ht="20.1" hidden="1" customHeight="1" spans="1:11">
      <c r="A287" s="46"/>
      <c r="B287" s="54"/>
      <c r="C287" s="54"/>
      <c r="D287" s="49"/>
      <c r="E287" s="49"/>
      <c r="F287" s="51">
        <v>2040222</v>
      </c>
      <c r="G287" s="52" t="s">
        <v>215</v>
      </c>
      <c r="H287" s="59">
        <v>0</v>
      </c>
      <c r="I287" s="59">
        <v>0</v>
      </c>
      <c r="J287" s="49">
        <f t="shared" si="15"/>
        <v>0</v>
      </c>
      <c r="K287" s="50" t="str">
        <f t="shared" si="14"/>
        <v/>
      </c>
    </row>
    <row r="288" s="33" customFormat="1" ht="20.1" hidden="1" customHeight="1" spans="1:11">
      <c r="A288" s="46"/>
      <c r="B288" s="54"/>
      <c r="C288" s="54"/>
      <c r="D288" s="49"/>
      <c r="E288" s="49"/>
      <c r="F288" s="51">
        <v>2040223</v>
      </c>
      <c r="G288" s="52" t="s">
        <v>216</v>
      </c>
      <c r="H288" s="59">
        <v>0</v>
      </c>
      <c r="I288" s="59">
        <v>0</v>
      </c>
      <c r="J288" s="49">
        <f t="shared" si="15"/>
        <v>0</v>
      </c>
      <c r="K288" s="50" t="str">
        <f t="shared" si="14"/>
        <v/>
      </c>
    </row>
    <row r="289" s="33" customFormat="1" ht="20.1" hidden="1" customHeight="1" spans="1:11">
      <c r="A289" s="46"/>
      <c r="B289" s="54"/>
      <c r="C289" s="54"/>
      <c r="D289" s="49"/>
      <c r="E289" s="49"/>
      <c r="F289" s="51">
        <v>2040250</v>
      </c>
      <c r="G289" s="52" t="s">
        <v>37</v>
      </c>
      <c r="H289" s="59">
        <v>0</v>
      </c>
      <c r="I289" s="59">
        <v>0</v>
      </c>
      <c r="J289" s="49">
        <f t="shared" si="15"/>
        <v>0</v>
      </c>
      <c r="K289" s="50" t="str">
        <f t="shared" si="14"/>
        <v/>
      </c>
    </row>
    <row r="290" s="33" customFormat="1" ht="20.1" hidden="1" customHeight="1" spans="1:11">
      <c r="A290" s="46"/>
      <c r="B290" s="54"/>
      <c r="C290" s="54"/>
      <c r="D290" s="49"/>
      <c r="E290" s="49"/>
      <c r="F290" s="51">
        <v>2040299</v>
      </c>
      <c r="G290" s="52" t="s">
        <v>217</v>
      </c>
      <c r="H290" s="59"/>
      <c r="I290" s="59"/>
      <c r="J290" s="49">
        <f t="shared" si="15"/>
        <v>0</v>
      </c>
      <c r="K290" s="50" t="str">
        <f t="shared" si="14"/>
        <v/>
      </c>
    </row>
    <row r="291" s="33" customFormat="1" ht="20.1" hidden="1" customHeight="1" spans="1:11">
      <c r="A291" s="46"/>
      <c r="B291" s="54"/>
      <c r="C291" s="54"/>
      <c r="D291" s="49"/>
      <c r="E291" s="49"/>
      <c r="F291" s="51">
        <v>20403</v>
      </c>
      <c r="G291" s="52" t="s">
        <v>218</v>
      </c>
      <c r="H291" s="49">
        <f>SUM(H292:H297)</f>
        <v>0</v>
      </c>
      <c r="I291" s="49">
        <f>SUM(I292:I297)</f>
        <v>0</v>
      </c>
      <c r="J291" s="49">
        <f t="shared" si="15"/>
        <v>0</v>
      </c>
      <c r="K291" s="50" t="str">
        <f t="shared" si="14"/>
        <v/>
      </c>
    </row>
    <row r="292" s="33" customFormat="1" ht="20.1" hidden="1" customHeight="1" spans="1:11">
      <c r="A292" s="46"/>
      <c r="B292" s="54"/>
      <c r="C292" s="54"/>
      <c r="D292" s="49"/>
      <c r="E292" s="49"/>
      <c r="F292" s="51">
        <v>2040301</v>
      </c>
      <c r="G292" s="52" t="s">
        <v>19</v>
      </c>
      <c r="H292" s="49">
        <v>0</v>
      </c>
      <c r="I292" s="49">
        <v>0</v>
      </c>
      <c r="J292" s="49">
        <f t="shared" si="15"/>
        <v>0</v>
      </c>
      <c r="K292" s="50" t="str">
        <f t="shared" si="14"/>
        <v/>
      </c>
    </row>
    <row r="293" s="33" customFormat="1" ht="20.1" hidden="1" customHeight="1" spans="1:11">
      <c r="A293" s="46"/>
      <c r="B293" s="54"/>
      <c r="C293" s="54"/>
      <c r="D293" s="49"/>
      <c r="E293" s="49"/>
      <c r="F293" s="51">
        <v>2040302</v>
      </c>
      <c r="G293" s="52" t="s">
        <v>21</v>
      </c>
      <c r="H293" s="49"/>
      <c r="I293" s="49"/>
      <c r="J293" s="49">
        <f t="shared" si="15"/>
        <v>0</v>
      </c>
      <c r="K293" s="50" t="str">
        <f t="shared" si="14"/>
        <v/>
      </c>
    </row>
    <row r="294" s="33" customFormat="1" ht="20.1" hidden="1" customHeight="1" spans="1:11">
      <c r="A294" s="46"/>
      <c r="B294" s="54"/>
      <c r="C294" s="54"/>
      <c r="D294" s="49"/>
      <c r="E294" s="49"/>
      <c r="F294" s="51">
        <v>2040303</v>
      </c>
      <c r="G294" s="52" t="s">
        <v>23</v>
      </c>
      <c r="H294" s="49">
        <v>0</v>
      </c>
      <c r="I294" s="49">
        <v>0</v>
      </c>
      <c r="J294" s="49">
        <f t="shared" si="15"/>
        <v>0</v>
      </c>
      <c r="K294" s="50" t="str">
        <f t="shared" si="14"/>
        <v/>
      </c>
    </row>
    <row r="295" s="33" customFormat="1" ht="20.1" hidden="1" customHeight="1" spans="1:11">
      <c r="A295" s="46"/>
      <c r="B295" s="54"/>
      <c r="C295" s="54"/>
      <c r="D295" s="49"/>
      <c r="E295" s="49"/>
      <c r="F295" s="51">
        <v>2040304</v>
      </c>
      <c r="G295" s="52" t="s">
        <v>219</v>
      </c>
      <c r="H295" s="49">
        <v>0</v>
      </c>
      <c r="I295" s="49">
        <v>0</v>
      </c>
      <c r="J295" s="49">
        <f t="shared" si="15"/>
        <v>0</v>
      </c>
      <c r="K295" s="50" t="str">
        <f t="shared" si="14"/>
        <v/>
      </c>
    </row>
    <row r="296" s="33" customFormat="1" ht="20.1" hidden="1" customHeight="1" spans="1:11">
      <c r="A296" s="46"/>
      <c r="B296" s="54"/>
      <c r="C296" s="54"/>
      <c r="D296" s="49"/>
      <c r="E296" s="49"/>
      <c r="F296" s="51">
        <v>2040350</v>
      </c>
      <c r="G296" s="52" t="s">
        <v>37</v>
      </c>
      <c r="H296" s="49">
        <v>0</v>
      </c>
      <c r="I296" s="49">
        <v>0</v>
      </c>
      <c r="J296" s="49">
        <f t="shared" si="15"/>
        <v>0</v>
      </c>
      <c r="K296" s="50" t="str">
        <f t="shared" si="14"/>
        <v/>
      </c>
    </row>
    <row r="297" s="33" customFormat="1" ht="20.1" hidden="1" customHeight="1" spans="1:11">
      <c r="A297" s="46"/>
      <c r="B297" s="54"/>
      <c r="C297" s="54"/>
      <c r="D297" s="49"/>
      <c r="E297" s="49"/>
      <c r="F297" s="51">
        <v>2040399</v>
      </c>
      <c r="G297" s="52" t="s">
        <v>220</v>
      </c>
      <c r="H297" s="49">
        <v>0</v>
      </c>
      <c r="I297" s="49">
        <v>0</v>
      </c>
      <c r="J297" s="49">
        <f t="shared" si="15"/>
        <v>0</v>
      </c>
      <c r="K297" s="50" t="str">
        <f t="shared" si="14"/>
        <v/>
      </c>
    </row>
    <row r="298" s="33" customFormat="1" ht="20.1" hidden="1" customHeight="1" spans="1:11">
      <c r="A298" s="46"/>
      <c r="B298" s="54"/>
      <c r="C298" s="54"/>
      <c r="D298" s="49"/>
      <c r="E298" s="49"/>
      <c r="F298" s="51">
        <v>20404</v>
      </c>
      <c r="G298" s="52" t="s">
        <v>221</v>
      </c>
      <c r="H298" s="49">
        <f>SUM(H299:H305)</f>
        <v>0</v>
      </c>
      <c r="I298" s="49">
        <f>SUM(I299:I305)</f>
        <v>0</v>
      </c>
      <c r="J298" s="49">
        <f t="shared" si="15"/>
        <v>0</v>
      </c>
      <c r="K298" s="50" t="str">
        <f t="shared" si="14"/>
        <v/>
      </c>
    </row>
    <row r="299" s="33" customFormat="1" ht="20.1" hidden="1" customHeight="1" spans="1:11">
      <c r="A299" s="46"/>
      <c r="B299" s="54"/>
      <c r="C299" s="54"/>
      <c r="D299" s="49"/>
      <c r="E299" s="49"/>
      <c r="F299" s="51">
        <v>2040401</v>
      </c>
      <c r="G299" s="52" t="s">
        <v>19</v>
      </c>
      <c r="H299" s="49">
        <v>0</v>
      </c>
      <c r="I299" s="49">
        <v>0</v>
      </c>
      <c r="J299" s="49">
        <f t="shared" si="15"/>
        <v>0</v>
      </c>
      <c r="K299" s="50" t="str">
        <f t="shared" si="14"/>
        <v/>
      </c>
    </row>
    <row r="300" s="33" customFormat="1" ht="20.1" hidden="1" customHeight="1" spans="1:11">
      <c r="A300" s="46"/>
      <c r="B300" s="54"/>
      <c r="C300" s="54"/>
      <c r="D300" s="49"/>
      <c r="E300" s="49"/>
      <c r="F300" s="51">
        <v>2040402</v>
      </c>
      <c r="G300" s="52" t="s">
        <v>21</v>
      </c>
      <c r="H300" s="49">
        <v>0</v>
      </c>
      <c r="I300" s="49">
        <v>0</v>
      </c>
      <c r="J300" s="49">
        <f t="shared" si="15"/>
        <v>0</v>
      </c>
      <c r="K300" s="50" t="str">
        <f t="shared" si="14"/>
        <v/>
      </c>
    </row>
    <row r="301" s="33" customFormat="1" ht="20.1" hidden="1" customHeight="1" spans="1:11">
      <c r="A301" s="46"/>
      <c r="B301" s="54"/>
      <c r="C301" s="54"/>
      <c r="D301" s="49"/>
      <c r="E301" s="49"/>
      <c r="F301" s="51">
        <v>2040403</v>
      </c>
      <c r="G301" s="52" t="s">
        <v>23</v>
      </c>
      <c r="H301" s="49">
        <v>0</v>
      </c>
      <c r="I301" s="49">
        <v>0</v>
      </c>
      <c r="J301" s="49">
        <f t="shared" si="15"/>
        <v>0</v>
      </c>
      <c r="K301" s="50" t="str">
        <f t="shared" si="14"/>
        <v/>
      </c>
    </row>
    <row r="302" s="33" customFormat="1" ht="20.1" hidden="1" customHeight="1" spans="1:11">
      <c r="A302" s="46"/>
      <c r="B302" s="54"/>
      <c r="C302" s="54"/>
      <c r="D302" s="49"/>
      <c r="E302" s="49"/>
      <c r="F302" s="51">
        <v>2040409</v>
      </c>
      <c r="G302" s="52" t="s">
        <v>222</v>
      </c>
      <c r="H302" s="49">
        <v>0</v>
      </c>
      <c r="I302" s="49">
        <v>0</v>
      </c>
      <c r="J302" s="49">
        <f t="shared" si="15"/>
        <v>0</v>
      </c>
      <c r="K302" s="50" t="str">
        <f t="shared" si="14"/>
        <v/>
      </c>
    </row>
    <row r="303" s="33" customFormat="1" ht="20.1" hidden="1" customHeight="1" spans="1:11">
      <c r="A303" s="46"/>
      <c r="B303" s="54"/>
      <c r="C303" s="54"/>
      <c r="D303" s="49"/>
      <c r="E303" s="49"/>
      <c r="F303" s="51">
        <v>2040410</v>
      </c>
      <c r="G303" s="52" t="s">
        <v>223</v>
      </c>
      <c r="H303" s="49">
        <v>0</v>
      </c>
      <c r="I303" s="49">
        <v>0</v>
      </c>
      <c r="J303" s="49">
        <f t="shared" si="15"/>
        <v>0</v>
      </c>
      <c r="K303" s="50" t="str">
        <f t="shared" si="14"/>
        <v/>
      </c>
    </row>
    <row r="304" s="33" customFormat="1" ht="20.1" hidden="1" customHeight="1" spans="1:11">
      <c r="A304" s="46"/>
      <c r="B304" s="54"/>
      <c r="C304" s="54"/>
      <c r="D304" s="49"/>
      <c r="E304" s="49"/>
      <c r="F304" s="51">
        <v>2040450</v>
      </c>
      <c r="G304" s="52" t="s">
        <v>37</v>
      </c>
      <c r="H304" s="49">
        <v>0</v>
      </c>
      <c r="I304" s="49">
        <v>0</v>
      </c>
      <c r="J304" s="49">
        <f t="shared" si="15"/>
        <v>0</v>
      </c>
      <c r="K304" s="50" t="str">
        <f t="shared" si="14"/>
        <v/>
      </c>
    </row>
    <row r="305" s="33" customFormat="1" ht="20.1" hidden="1" customHeight="1" spans="1:11">
      <c r="A305" s="46"/>
      <c r="B305" s="54"/>
      <c r="C305" s="54"/>
      <c r="D305" s="49"/>
      <c r="E305" s="49"/>
      <c r="F305" s="51">
        <v>2040499</v>
      </c>
      <c r="G305" s="52" t="s">
        <v>224</v>
      </c>
      <c r="H305" s="49">
        <v>0</v>
      </c>
      <c r="I305" s="49">
        <v>0</v>
      </c>
      <c r="J305" s="49">
        <f t="shared" si="15"/>
        <v>0</v>
      </c>
      <c r="K305" s="50" t="str">
        <f t="shared" si="14"/>
        <v/>
      </c>
    </row>
    <row r="306" s="33" customFormat="1" ht="20.1" hidden="1" customHeight="1" spans="1:11">
      <c r="A306" s="46"/>
      <c r="B306" s="54"/>
      <c r="C306" s="54"/>
      <c r="D306" s="49"/>
      <c r="E306" s="49"/>
      <c r="F306" s="51">
        <v>20405</v>
      </c>
      <c r="G306" s="52" t="s">
        <v>225</v>
      </c>
      <c r="H306" s="49">
        <f>SUM(H307:H314)</f>
        <v>0</v>
      </c>
      <c r="I306" s="49">
        <f>SUM(I307:I314)</f>
        <v>0</v>
      </c>
      <c r="J306" s="49">
        <f t="shared" si="15"/>
        <v>0</v>
      </c>
      <c r="K306" s="50" t="str">
        <f t="shared" si="14"/>
        <v/>
      </c>
    </row>
    <row r="307" s="33" customFormat="1" ht="20.1" hidden="1" customHeight="1" spans="1:11">
      <c r="A307" s="46"/>
      <c r="B307" s="54"/>
      <c r="C307" s="54"/>
      <c r="D307" s="49"/>
      <c r="E307" s="49"/>
      <c r="F307" s="51">
        <v>2040501</v>
      </c>
      <c r="G307" s="52" t="s">
        <v>19</v>
      </c>
      <c r="H307" s="49">
        <v>0</v>
      </c>
      <c r="I307" s="49">
        <v>0</v>
      </c>
      <c r="J307" s="49">
        <f t="shared" si="15"/>
        <v>0</v>
      </c>
      <c r="K307" s="50" t="str">
        <f t="shared" si="14"/>
        <v/>
      </c>
    </row>
    <row r="308" s="33" customFormat="1" ht="20.1" hidden="1" customHeight="1" spans="1:11">
      <c r="A308" s="46"/>
      <c r="B308" s="54"/>
      <c r="C308" s="54"/>
      <c r="D308" s="49"/>
      <c r="E308" s="49"/>
      <c r="F308" s="51">
        <v>2040502</v>
      </c>
      <c r="G308" s="52" t="s">
        <v>21</v>
      </c>
      <c r="H308" s="49">
        <v>0</v>
      </c>
      <c r="I308" s="49">
        <v>0</v>
      </c>
      <c r="J308" s="49">
        <f t="shared" si="15"/>
        <v>0</v>
      </c>
      <c r="K308" s="50" t="str">
        <f t="shared" si="14"/>
        <v/>
      </c>
    </row>
    <row r="309" s="33" customFormat="1" ht="20.1" hidden="1" customHeight="1" spans="1:11">
      <c r="A309" s="46"/>
      <c r="B309" s="54"/>
      <c r="C309" s="54"/>
      <c r="D309" s="49"/>
      <c r="E309" s="49"/>
      <c r="F309" s="51">
        <v>2040503</v>
      </c>
      <c r="G309" s="52" t="s">
        <v>23</v>
      </c>
      <c r="H309" s="49">
        <v>0</v>
      </c>
      <c r="I309" s="49">
        <v>0</v>
      </c>
      <c r="J309" s="49">
        <f t="shared" si="15"/>
        <v>0</v>
      </c>
      <c r="K309" s="50" t="str">
        <f t="shared" si="14"/>
        <v/>
      </c>
    </row>
    <row r="310" s="33" customFormat="1" ht="20.1" hidden="1" customHeight="1" spans="1:11">
      <c r="A310" s="46"/>
      <c r="B310" s="54"/>
      <c r="C310" s="54"/>
      <c r="D310" s="49"/>
      <c r="E310" s="49"/>
      <c r="F310" s="51">
        <v>2040504</v>
      </c>
      <c r="G310" s="52" t="s">
        <v>226</v>
      </c>
      <c r="H310" s="49">
        <v>0</v>
      </c>
      <c r="I310" s="49">
        <v>0</v>
      </c>
      <c r="J310" s="49">
        <f t="shared" si="15"/>
        <v>0</v>
      </c>
      <c r="K310" s="50" t="str">
        <f t="shared" si="14"/>
        <v/>
      </c>
    </row>
    <row r="311" s="33" customFormat="1" ht="20.1" hidden="1" customHeight="1" spans="1:11">
      <c r="A311" s="46"/>
      <c r="B311" s="54"/>
      <c r="C311" s="54"/>
      <c r="D311" s="49"/>
      <c r="E311" s="49"/>
      <c r="F311" s="51">
        <v>2040505</v>
      </c>
      <c r="G311" s="52" t="s">
        <v>227</v>
      </c>
      <c r="H311" s="49">
        <v>0</v>
      </c>
      <c r="I311" s="49">
        <v>0</v>
      </c>
      <c r="J311" s="49">
        <f t="shared" si="15"/>
        <v>0</v>
      </c>
      <c r="K311" s="50" t="str">
        <f t="shared" si="14"/>
        <v/>
      </c>
    </row>
    <row r="312" s="33" customFormat="1" ht="20.1" hidden="1" customHeight="1" spans="1:11">
      <c r="A312" s="46"/>
      <c r="B312" s="54"/>
      <c r="C312" s="54"/>
      <c r="D312" s="49"/>
      <c r="E312" s="49"/>
      <c r="F312" s="51">
        <v>2040506</v>
      </c>
      <c r="G312" s="52" t="s">
        <v>228</v>
      </c>
      <c r="H312" s="49">
        <v>0</v>
      </c>
      <c r="I312" s="49">
        <v>0</v>
      </c>
      <c r="J312" s="49">
        <f t="shared" si="15"/>
        <v>0</v>
      </c>
      <c r="K312" s="50" t="str">
        <f t="shared" si="14"/>
        <v/>
      </c>
    </row>
    <row r="313" s="33" customFormat="1" ht="20.1" hidden="1" customHeight="1" spans="1:11">
      <c r="A313" s="46"/>
      <c r="B313" s="54"/>
      <c r="C313" s="54"/>
      <c r="D313" s="49"/>
      <c r="E313" s="49"/>
      <c r="F313" s="51">
        <v>2040550</v>
      </c>
      <c r="G313" s="52" t="s">
        <v>37</v>
      </c>
      <c r="H313" s="49">
        <v>0</v>
      </c>
      <c r="I313" s="49">
        <v>0</v>
      </c>
      <c r="J313" s="49">
        <f t="shared" si="15"/>
        <v>0</v>
      </c>
      <c r="K313" s="50" t="str">
        <f t="shared" si="14"/>
        <v/>
      </c>
    </row>
    <row r="314" s="33" customFormat="1" ht="20.1" hidden="1" customHeight="1" spans="1:11">
      <c r="A314" s="46"/>
      <c r="B314" s="54"/>
      <c r="C314" s="54"/>
      <c r="D314" s="49"/>
      <c r="E314" s="49"/>
      <c r="F314" s="51">
        <v>2040599</v>
      </c>
      <c r="G314" s="52" t="s">
        <v>229</v>
      </c>
      <c r="H314" s="49">
        <v>0</v>
      </c>
      <c r="I314" s="49">
        <v>0</v>
      </c>
      <c r="J314" s="49">
        <f t="shared" si="15"/>
        <v>0</v>
      </c>
      <c r="K314" s="50" t="str">
        <f t="shared" ref="K314:K366" si="16">IF(H314=0,"",J314/H314)</f>
        <v/>
      </c>
    </row>
    <row r="315" s="33" customFormat="1" ht="19" customHeight="1" spans="1:11">
      <c r="A315" s="46"/>
      <c r="B315" s="54"/>
      <c r="C315" s="54"/>
      <c r="D315" s="49"/>
      <c r="E315" s="49"/>
      <c r="F315" s="51">
        <v>20406</v>
      </c>
      <c r="G315" s="52" t="s">
        <v>230</v>
      </c>
      <c r="H315" s="49">
        <f>SUM(H316:H330)</f>
        <v>144</v>
      </c>
      <c r="I315" s="49">
        <f>SUM(I316:I330)</f>
        <v>12</v>
      </c>
      <c r="J315" s="49">
        <f t="shared" si="15"/>
        <v>-132</v>
      </c>
      <c r="K315" s="50">
        <f t="shared" si="16"/>
        <v>-0.916666666666667</v>
      </c>
    </row>
    <row r="316" s="33" customFormat="1" ht="20.1" hidden="1" customHeight="1" spans="1:11">
      <c r="A316" s="46"/>
      <c r="B316" s="54"/>
      <c r="C316" s="54"/>
      <c r="D316" s="49"/>
      <c r="E316" s="49"/>
      <c r="F316" s="51">
        <v>2040601</v>
      </c>
      <c r="G316" s="52" t="s">
        <v>19</v>
      </c>
      <c r="H316" s="59"/>
      <c r="I316" s="59"/>
      <c r="J316" s="49">
        <f t="shared" si="15"/>
        <v>0</v>
      </c>
      <c r="K316" s="50" t="str">
        <f t="shared" si="16"/>
        <v/>
      </c>
    </row>
    <row r="317" s="33" customFormat="1" ht="20.1" hidden="1" customHeight="1" spans="1:11">
      <c r="A317" s="46"/>
      <c r="B317" s="54"/>
      <c r="C317" s="54"/>
      <c r="D317" s="49"/>
      <c r="E317" s="49"/>
      <c r="F317" s="51">
        <v>2040602</v>
      </c>
      <c r="G317" s="52" t="s">
        <v>21</v>
      </c>
      <c r="H317" s="59"/>
      <c r="I317" s="59"/>
      <c r="J317" s="49">
        <f t="shared" ref="J317:J380" si="17">I317-H317</f>
        <v>0</v>
      </c>
      <c r="K317" s="50" t="str">
        <f t="shared" si="16"/>
        <v/>
      </c>
    </row>
    <row r="318" s="33" customFormat="1" ht="20.1" hidden="1" customHeight="1" spans="1:11">
      <c r="A318" s="46"/>
      <c r="B318" s="54"/>
      <c r="C318" s="54"/>
      <c r="D318" s="49"/>
      <c r="E318" s="49"/>
      <c r="F318" s="51">
        <v>2040603</v>
      </c>
      <c r="G318" s="52" t="s">
        <v>23</v>
      </c>
      <c r="H318" s="59"/>
      <c r="I318" s="59"/>
      <c r="J318" s="49">
        <f t="shared" si="17"/>
        <v>0</v>
      </c>
      <c r="K318" s="50" t="str">
        <f t="shared" si="16"/>
        <v/>
      </c>
    </row>
    <row r="319" s="33" customFormat="1" ht="19" customHeight="1" spans="1:11">
      <c r="A319" s="46"/>
      <c r="B319" s="54"/>
      <c r="C319" s="54"/>
      <c r="D319" s="49"/>
      <c r="E319" s="49"/>
      <c r="F319" s="51">
        <v>2040604</v>
      </c>
      <c r="G319" s="52" t="s">
        <v>231</v>
      </c>
      <c r="H319" s="59">
        <v>139</v>
      </c>
      <c r="I319" s="59">
        <v>7</v>
      </c>
      <c r="J319" s="49">
        <f t="shared" si="17"/>
        <v>-132</v>
      </c>
      <c r="K319" s="50">
        <f t="shared" si="16"/>
        <v>-0.949640287769784</v>
      </c>
    </row>
    <row r="320" s="33" customFormat="1" ht="20.1" hidden="1" customHeight="1" spans="1:11">
      <c r="A320" s="46"/>
      <c r="B320" s="54"/>
      <c r="C320" s="54"/>
      <c r="D320" s="49"/>
      <c r="E320" s="49"/>
      <c r="F320" s="51">
        <v>2040605</v>
      </c>
      <c r="G320" s="52" t="s">
        <v>232</v>
      </c>
      <c r="H320" s="59"/>
      <c r="I320" s="59"/>
      <c r="J320" s="49">
        <f t="shared" si="17"/>
        <v>0</v>
      </c>
      <c r="K320" s="50" t="str">
        <f t="shared" si="16"/>
        <v/>
      </c>
    </row>
    <row r="321" s="33" customFormat="1" ht="20.1" hidden="1" customHeight="1" spans="1:11">
      <c r="A321" s="46"/>
      <c r="B321" s="54"/>
      <c r="C321" s="54"/>
      <c r="D321" s="49"/>
      <c r="E321" s="49"/>
      <c r="F321" s="51">
        <v>2040606</v>
      </c>
      <c r="G321" s="52" t="s">
        <v>233</v>
      </c>
      <c r="H321" s="59">
        <v>3</v>
      </c>
      <c r="I321" s="59">
        <v>3</v>
      </c>
      <c r="J321" s="49">
        <f t="shared" si="17"/>
        <v>0</v>
      </c>
      <c r="K321" s="50">
        <f t="shared" si="16"/>
        <v>0</v>
      </c>
    </row>
    <row r="322" s="33" customFormat="1" ht="20.1" hidden="1" customHeight="1" spans="1:11">
      <c r="A322" s="46"/>
      <c r="B322" s="54"/>
      <c r="C322" s="54"/>
      <c r="D322" s="49"/>
      <c r="E322" s="49"/>
      <c r="F322" s="51">
        <v>2040607</v>
      </c>
      <c r="G322" s="52" t="s">
        <v>234</v>
      </c>
      <c r="H322" s="59"/>
      <c r="I322" s="59"/>
      <c r="J322" s="49">
        <f t="shared" si="17"/>
        <v>0</v>
      </c>
      <c r="K322" s="50" t="str">
        <f t="shared" si="16"/>
        <v/>
      </c>
    </row>
    <row r="323" s="33" customFormat="1" ht="20.1" hidden="1" customHeight="1" spans="1:11">
      <c r="A323" s="46"/>
      <c r="B323" s="54"/>
      <c r="C323" s="54"/>
      <c r="D323" s="49"/>
      <c r="E323" s="49"/>
      <c r="F323" s="51">
        <v>2040608</v>
      </c>
      <c r="G323" s="52" t="s">
        <v>235</v>
      </c>
      <c r="H323" s="59"/>
      <c r="I323" s="59"/>
      <c r="J323" s="49">
        <f t="shared" si="17"/>
        <v>0</v>
      </c>
      <c r="K323" s="50" t="str">
        <f t="shared" si="16"/>
        <v/>
      </c>
    </row>
    <row r="324" s="33" customFormat="1" ht="20.1" hidden="1" customHeight="1" spans="1:11">
      <c r="A324" s="46"/>
      <c r="B324" s="54"/>
      <c r="C324" s="54"/>
      <c r="D324" s="49"/>
      <c r="E324" s="49"/>
      <c r="F324" s="51">
        <v>2040609</v>
      </c>
      <c r="G324" s="52" t="s">
        <v>236</v>
      </c>
      <c r="H324" s="59"/>
      <c r="I324" s="59"/>
      <c r="J324" s="49">
        <f t="shared" si="17"/>
        <v>0</v>
      </c>
      <c r="K324" s="50" t="str">
        <f t="shared" si="16"/>
        <v/>
      </c>
    </row>
    <row r="325" s="33" customFormat="1" ht="20.1" hidden="1" customHeight="1" spans="1:11">
      <c r="A325" s="46"/>
      <c r="B325" s="54"/>
      <c r="C325" s="54"/>
      <c r="D325" s="49"/>
      <c r="E325" s="49"/>
      <c r="F325" s="51">
        <v>2040610</v>
      </c>
      <c r="G325" s="52" t="s">
        <v>237</v>
      </c>
      <c r="H325" s="59"/>
      <c r="I325" s="59"/>
      <c r="J325" s="49">
        <f t="shared" si="17"/>
        <v>0</v>
      </c>
      <c r="K325" s="50" t="str">
        <f t="shared" si="16"/>
        <v/>
      </c>
    </row>
    <row r="326" s="33" customFormat="1" ht="20.1" hidden="1" customHeight="1" spans="1:11">
      <c r="A326" s="46"/>
      <c r="B326" s="54"/>
      <c r="C326" s="54"/>
      <c r="D326" s="49"/>
      <c r="E326" s="49"/>
      <c r="F326" s="51">
        <v>2040611</v>
      </c>
      <c r="G326" s="52" t="s">
        <v>238</v>
      </c>
      <c r="H326" s="59"/>
      <c r="I326" s="59"/>
      <c r="J326" s="49">
        <f t="shared" si="17"/>
        <v>0</v>
      </c>
      <c r="K326" s="50" t="str">
        <f t="shared" si="16"/>
        <v/>
      </c>
    </row>
    <row r="327" s="33" customFormat="1" ht="20.1" hidden="1" customHeight="1" spans="1:11">
      <c r="A327" s="46"/>
      <c r="B327" s="54"/>
      <c r="C327" s="54"/>
      <c r="D327" s="49"/>
      <c r="E327" s="49"/>
      <c r="F327" s="51">
        <v>2040612</v>
      </c>
      <c r="G327" s="52" t="s">
        <v>239</v>
      </c>
      <c r="H327" s="59"/>
      <c r="I327" s="59"/>
      <c r="J327" s="49">
        <f t="shared" si="17"/>
        <v>0</v>
      </c>
      <c r="K327" s="50" t="str">
        <f t="shared" si="16"/>
        <v/>
      </c>
    </row>
    <row r="328" s="33" customFormat="1" ht="20.1" hidden="1" customHeight="1" spans="1:11">
      <c r="A328" s="46"/>
      <c r="B328" s="54"/>
      <c r="C328" s="54"/>
      <c r="D328" s="49"/>
      <c r="E328" s="49"/>
      <c r="F328" s="51">
        <v>2040613</v>
      </c>
      <c r="G328" s="52" t="s">
        <v>86</v>
      </c>
      <c r="H328" s="59"/>
      <c r="I328" s="59"/>
      <c r="J328" s="49">
        <f t="shared" si="17"/>
        <v>0</v>
      </c>
      <c r="K328" s="50" t="str">
        <f t="shared" si="16"/>
        <v/>
      </c>
    </row>
    <row r="329" s="33" customFormat="1" ht="20.1" hidden="1" customHeight="1" spans="1:11">
      <c r="A329" s="46"/>
      <c r="B329" s="54"/>
      <c r="C329" s="54"/>
      <c r="D329" s="49"/>
      <c r="E329" s="49"/>
      <c r="F329" s="51">
        <v>2040650</v>
      </c>
      <c r="G329" s="52" t="s">
        <v>37</v>
      </c>
      <c r="H329" s="49">
        <v>0</v>
      </c>
      <c r="I329" s="49">
        <v>0</v>
      </c>
      <c r="J329" s="49">
        <f t="shared" si="17"/>
        <v>0</v>
      </c>
      <c r="K329" s="50" t="str">
        <f t="shared" si="16"/>
        <v/>
      </c>
    </row>
    <row r="330" s="33" customFormat="1" ht="20.1" hidden="1" customHeight="1" spans="1:11">
      <c r="A330" s="46"/>
      <c r="B330" s="54"/>
      <c r="C330" s="54"/>
      <c r="D330" s="49"/>
      <c r="E330" s="49"/>
      <c r="F330" s="51">
        <v>2040699</v>
      </c>
      <c r="G330" s="52" t="s">
        <v>240</v>
      </c>
      <c r="H330" s="49">
        <v>2</v>
      </c>
      <c r="I330" s="49">
        <v>2</v>
      </c>
      <c r="J330" s="49">
        <f t="shared" si="17"/>
        <v>0</v>
      </c>
      <c r="K330" s="50">
        <f t="shared" si="16"/>
        <v>0</v>
      </c>
    </row>
    <row r="331" s="33" customFormat="1" ht="20.1" hidden="1" customHeight="1" spans="1:11">
      <c r="A331" s="46"/>
      <c r="B331" s="54"/>
      <c r="C331" s="54"/>
      <c r="D331" s="49"/>
      <c r="E331" s="49"/>
      <c r="F331" s="51">
        <v>20407</v>
      </c>
      <c r="G331" s="52" t="s">
        <v>241</v>
      </c>
      <c r="H331" s="49">
        <f>SUM(H332:H340)</f>
        <v>0</v>
      </c>
      <c r="I331" s="49">
        <f>SUM(I332:I340)</f>
        <v>0</v>
      </c>
      <c r="J331" s="49">
        <f t="shared" si="17"/>
        <v>0</v>
      </c>
      <c r="K331" s="50" t="str">
        <f t="shared" si="16"/>
        <v/>
      </c>
    </row>
    <row r="332" s="33" customFormat="1" ht="20.1" hidden="1" customHeight="1" spans="1:11">
      <c r="A332" s="46"/>
      <c r="B332" s="54"/>
      <c r="C332" s="54"/>
      <c r="D332" s="49"/>
      <c r="E332" s="49"/>
      <c r="F332" s="51">
        <v>2040701</v>
      </c>
      <c r="G332" s="52" t="s">
        <v>19</v>
      </c>
      <c r="H332" s="49">
        <v>0</v>
      </c>
      <c r="I332" s="49">
        <v>0</v>
      </c>
      <c r="J332" s="49">
        <f t="shared" si="17"/>
        <v>0</v>
      </c>
      <c r="K332" s="50" t="str">
        <f t="shared" si="16"/>
        <v/>
      </c>
    </row>
    <row r="333" s="33" customFormat="1" ht="20.1" hidden="1" customHeight="1" spans="1:11">
      <c r="A333" s="46"/>
      <c r="B333" s="54"/>
      <c r="C333" s="54"/>
      <c r="D333" s="49"/>
      <c r="E333" s="49"/>
      <c r="F333" s="51">
        <v>2040702</v>
      </c>
      <c r="G333" s="52" t="s">
        <v>21</v>
      </c>
      <c r="H333" s="49">
        <v>0</v>
      </c>
      <c r="I333" s="49">
        <v>0</v>
      </c>
      <c r="J333" s="49">
        <f t="shared" si="17"/>
        <v>0</v>
      </c>
      <c r="K333" s="50" t="str">
        <f t="shared" si="16"/>
        <v/>
      </c>
    </row>
    <row r="334" s="33" customFormat="1" ht="20.1" hidden="1" customHeight="1" spans="1:11">
      <c r="A334" s="46"/>
      <c r="B334" s="54"/>
      <c r="C334" s="54"/>
      <c r="D334" s="49"/>
      <c r="E334" s="49"/>
      <c r="F334" s="51">
        <v>2040703</v>
      </c>
      <c r="G334" s="52" t="s">
        <v>23</v>
      </c>
      <c r="H334" s="49">
        <v>0</v>
      </c>
      <c r="I334" s="49">
        <v>0</v>
      </c>
      <c r="J334" s="49">
        <f t="shared" si="17"/>
        <v>0</v>
      </c>
      <c r="K334" s="50" t="str">
        <f t="shared" si="16"/>
        <v/>
      </c>
    </row>
    <row r="335" s="33" customFormat="1" ht="20.1" hidden="1" customHeight="1" spans="1:11">
      <c r="A335" s="46"/>
      <c r="B335" s="54"/>
      <c r="C335" s="54"/>
      <c r="D335" s="49"/>
      <c r="E335" s="49"/>
      <c r="F335" s="51">
        <v>2040704</v>
      </c>
      <c r="G335" s="52" t="s">
        <v>242</v>
      </c>
      <c r="H335" s="49">
        <v>0</v>
      </c>
      <c r="I335" s="49">
        <v>0</v>
      </c>
      <c r="J335" s="49">
        <f t="shared" si="17"/>
        <v>0</v>
      </c>
      <c r="K335" s="50" t="str">
        <f t="shared" si="16"/>
        <v/>
      </c>
    </row>
    <row r="336" s="33" customFormat="1" ht="20.1" hidden="1" customHeight="1" spans="1:11">
      <c r="A336" s="46"/>
      <c r="B336" s="54"/>
      <c r="C336" s="54"/>
      <c r="D336" s="49"/>
      <c r="E336" s="49"/>
      <c r="F336" s="51">
        <v>2040705</v>
      </c>
      <c r="G336" s="52" t="s">
        <v>243</v>
      </c>
      <c r="H336" s="49">
        <v>0</v>
      </c>
      <c r="I336" s="49">
        <v>0</v>
      </c>
      <c r="J336" s="49">
        <f t="shared" si="17"/>
        <v>0</v>
      </c>
      <c r="K336" s="50" t="str">
        <f t="shared" si="16"/>
        <v/>
      </c>
    </row>
    <row r="337" s="33" customFormat="1" ht="20.1" hidden="1" customHeight="1" spans="1:11">
      <c r="A337" s="46"/>
      <c r="B337" s="54"/>
      <c r="C337" s="54"/>
      <c r="D337" s="49"/>
      <c r="E337" s="49"/>
      <c r="F337" s="51">
        <v>2040706</v>
      </c>
      <c r="G337" s="52" t="s">
        <v>244</v>
      </c>
      <c r="H337" s="49">
        <v>0</v>
      </c>
      <c r="I337" s="49">
        <v>0</v>
      </c>
      <c r="J337" s="49">
        <f t="shared" si="17"/>
        <v>0</v>
      </c>
      <c r="K337" s="50" t="str">
        <f t="shared" si="16"/>
        <v/>
      </c>
    </row>
    <row r="338" s="33" customFormat="1" ht="20.1" hidden="1" customHeight="1" spans="1:11">
      <c r="A338" s="46"/>
      <c r="B338" s="54"/>
      <c r="C338" s="54"/>
      <c r="D338" s="49"/>
      <c r="E338" s="49"/>
      <c r="F338" s="51">
        <v>2040707</v>
      </c>
      <c r="G338" s="52" t="s">
        <v>86</v>
      </c>
      <c r="H338" s="49">
        <v>0</v>
      </c>
      <c r="I338" s="49">
        <v>0</v>
      </c>
      <c r="J338" s="49">
        <f t="shared" si="17"/>
        <v>0</v>
      </c>
      <c r="K338" s="50" t="str">
        <f t="shared" si="16"/>
        <v/>
      </c>
    </row>
    <row r="339" s="33" customFormat="1" ht="20.1" hidden="1" customHeight="1" spans="1:11">
      <c r="A339" s="46"/>
      <c r="B339" s="54"/>
      <c r="C339" s="54"/>
      <c r="D339" s="49"/>
      <c r="E339" s="49"/>
      <c r="F339" s="51">
        <v>2040750</v>
      </c>
      <c r="G339" s="52" t="s">
        <v>37</v>
      </c>
      <c r="H339" s="49">
        <v>0</v>
      </c>
      <c r="I339" s="49">
        <v>0</v>
      </c>
      <c r="J339" s="49">
        <f t="shared" si="17"/>
        <v>0</v>
      </c>
      <c r="K339" s="50" t="str">
        <f t="shared" si="16"/>
        <v/>
      </c>
    </row>
    <row r="340" s="33" customFormat="1" ht="20.1" hidden="1" customHeight="1" spans="1:11">
      <c r="A340" s="46"/>
      <c r="B340" s="54"/>
      <c r="C340" s="54"/>
      <c r="D340" s="49"/>
      <c r="E340" s="49"/>
      <c r="F340" s="51">
        <v>2040799</v>
      </c>
      <c r="G340" s="52" t="s">
        <v>245</v>
      </c>
      <c r="H340" s="49">
        <v>0</v>
      </c>
      <c r="I340" s="49">
        <v>0</v>
      </c>
      <c r="J340" s="49">
        <f t="shared" si="17"/>
        <v>0</v>
      </c>
      <c r="K340" s="50" t="str">
        <f t="shared" si="16"/>
        <v/>
      </c>
    </row>
    <row r="341" s="33" customFormat="1" ht="20.1" hidden="1" customHeight="1" spans="1:11">
      <c r="A341" s="46"/>
      <c r="B341" s="54"/>
      <c r="C341" s="54"/>
      <c r="D341" s="49"/>
      <c r="E341" s="49"/>
      <c r="F341" s="51">
        <v>20408</v>
      </c>
      <c r="G341" s="52" t="s">
        <v>246</v>
      </c>
      <c r="H341" s="49">
        <f>SUM(H342:H350)</f>
        <v>0</v>
      </c>
      <c r="I341" s="49">
        <f>SUM(I342:I350)</f>
        <v>0</v>
      </c>
      <c r="J341" s="49">
        <f t="shared" si="17"/>
        <v>0</v>
      </c>
      <c r="K341" s="50" t="str">
        <f t="shared" si="16"/>
        <v/>
      </c>
    </row>
    <row r="342" s="33" customFormat="1" ht="20.1" hidden="1" customHeight="1" spans="1:11">
      <c r="A342" s="46"/>
      <c r="B342" s="54"/>
      <c r="C342" s="54"/>
      <c r="D342" s="49"/>
      <c r="E342" s="49"/>
      <c r="F342" s="51">
        <v>2040801</v>
      </c>
      <c r="G342" s="52" t="s">
        <v>19</v>
      </c>
      <c r="H342" s="49">
        <v>0</v>
      </c>
      <c r="I342" s="49">
        <v>0</v>
      </c>
      <c r="J342" s="49">
        <f t="shared" si="17"/>
        <v>0</v>
      </c>
      <c r="K342" s="50" t="str">
        <f t="shared" si="16"/>
        <v/>
      </c>
    </row>
    <row r="343" s="33" customFormat="1" ht="20.1" hidden="1" customHeight="1" spans="1:11">
      <c r="A343" s="46"/>
      <c r="B343" s="54"/>
      <c r="C343" s="54"/>
      <c r="D343" s="49"/>
      <c r="E343" s="49"/>
      <c r="F343" s="51">
        <v>2040802</v>
      </c>
      <c r="G343" s="52" t="s">
        <v>21</v>
      </c>
      <c r="H343" s="49">
        <v>0</v>
      </c>
      <c r="I343" s="49">
        <v>0</v>
      </c>
      <c r="J343" s="49">
        <f t="shared" si="17"/>
        <v>0</v>
      </c>
      <c r="K343" s="50" t="str">
        <f t="shared" si="16"/>
        <v/>
      </c>
    </row>
    <row r="344" s="33" customFormat="1" ht="20.1" hidden="1" customHeight="1" spans="1:11">
      <c r="A344" s="46"/>
      <c r="B344" s="54"/>
      <c r="C344" s="54"/>
      <c r="D344" s="49"/>
      <c r="E344" s="49"/>
      <c r="F344" s="51">
        <v>2040803</v>
      </c>
      <c r="G344" s="52" t="s">
        <v>23</v>
      </c>
      <c r="H344" s="49">
        <v>0</v>
      </c>
      <c r="I344" s="49">
        <v>0</v>
      </c>
      <c r="J344" s="49">
        <f t="shared" si="17"/>
        <v>0</v>
      </c>
      <c r="K344" s="50" t="str">
        <f t="shared" si="16"/>
        <v/>
      </c>
    </row>
    <row r="345" s="33" customFormat="1" ht="20.1" hidden="1" customHeight="1" spans="1:11">
      <c r="A345" s="46"/>
      <c r="B345" s="54"/>
      <c r="C345" s="54"/>
      <c r="D345" s="49"/>
      <c r="E345" s="49"/>
      <c r="F345" s="51">
        <v>2040804</v>
      </c>
      <c r="G345" s="52" t="s">
        <v>247</v>
      </c>
      <c r="H345" s="49">
        <v>0</v>
      </c>
      <c r="I345" s="49">
        <v>0</v>
      </c>
      <c r="J345" s="49">
        <f t="shared" si="17"/>
        <v>0</v>
      </c>
      <c r="K345" s="50" t="str">
        <f t="shared" si="16"/>
        <v/>
      </c>
    </row>
    <row r="346" s="33" customFormat="1" ht="20.1" hidden="1" customHeight="1" spans="1:11">
      <c r="A346" s="46"/>
      <c r="B346" s="54"/>
      <c r="C346" s="54"/>
      <c r="D346" s="49"/>
      <c r="E346" s="49"/>
      <c r="F346" s="51">
        <v>2040805</v>
      </c>
      <c r="G346" s="52" t="s">
        <v>248</v>
      </c>
      <c r="H346" s="49">
        <v>0</v>
      </c>
      <c r="I346" s="49">
        <v>0</v>
      </c>
      <c r="J346" s="49">
        <f t="shared" si="17"/>
        <v>0</v>
      </c>
      <c r="K346" s="50" t="str">
        <f t="shared" si="16"/>
        <v/>
      </c>
    </row>
    <row r="347" s="33" customFormat="1" ht="20.1" hidden="1" customHeight="1" spans="1:11">
      <c r="A347" s="46"/>
      <c r="B347" s="54"/>
      <c r="C347" s="54"/>
      <c r="D347" s="49"/>
      <c r="E347" s="49"/>
      <c r="F347" s="51">
        <v>2040806</v>
      </c>
      <c r="G347" s="52" t="s">
        <v>249</v>
      </c>
      <c r="H347" s="49">
        <v>0</v>
      </c>
      <c r="I347" s="49">
        <v>0</v>
      </c>
      <c r="J347" s="49">
        <f t="shared" si="17"/>
        <v>0</v>
      </c>
      <c r="K347" s="50" t="str">
        <f t="shared" si="16"/>
        <v/>
      </c>
    </row>
    <row r="348" s="33" customFormat="1" ht="20.1" hidden="1" customHeight="1" spans="1:11">
      <c r="A348" s="46"/>
      <c r="B348" s="54"/>
      <c r="C348" s="54"/>
      <c r="D348" s="49"/>
      <c r="E348" s="49"/>
      <c r="F348" s="51">
        <v>2040807</v>
      </c>
      <c r="G348" s="52" t="s">
        <v>86</v>
      </c>
      <c r="H348" s="49">
        <v>0</v>
      </c>
      <c r="I348" s="49">
        <v>0</v>
      </c>
      <c r="J348" s="49">
        <f t="shared" si="17"/>
        <v>0</v>
      </c>
      <c r="K348" s="50" t="str">
        <f t="shared" si="16"/>
        <v/>
      </c>
    </row>
    <row r="349" s="33" customFormat="1" ht="20.1" hidden="1" customHeight="1" spans="1:11">
      <c r="A349" s="46"/>
      <c r="B349" s="54"/>
      <c r="C349" s="54"/>
      <c r="D349" s="49"/>
      <c r="E349" s="49"/>
      <c r="F349" s="51">
        <v>2040850</v>
      </c>
      <c r="G349" s="52" t="s">
        <v>37</v>
      </c>
      <c r="H349" s="49">
        <v>0</v>
      </c>
      <c r="I349" s="49">
        <v>0</v>
      </c>
      <c r="J349" s="49">
        <f t="shared" si="17"/>
        <v>0</v>
      </c>
      <c r="K349" s="50" t="str">
        <f t="shared" si="16"/>
        <v/>
      </c>
    </row>
    <row r="350" s="33" customFormat="1" ht="20.1" hidden="1" customHeight="1" spans="1:11">
      <c r="A350" s="46"/>
      <c r="B350" s="54"/>
      <c r="C350" s="54"/>
      <c r="D350" s="49"/>
      <c r="E350" s="49"/>
      <c r="F350" s="51">
        <v>2040899</v>
      </c>
      <c r="G350" s="52" t="s">
        <v>250</v>
      </c>
      <c r="H350" s="49">
        <v>0</v>
      </c>
      <c r="I350" s="49">
        <v>0</v>
      </c>
      <c r="J350" s="49">
        <f t="shared" si="17"/>
        <v>0</v>
      </c>
      <c r="K350" s="50" t="str">
        <f t="shared" si="16"/>
        <v/>
      </c>
    </row>
    <row r="351" s="33" customFormat="1" ht="20.1" hidden="1" customHeight="1" spans="1:11">
      <c r="A351" s="46"/>
      <c r="B351" s="54"/>
      <c r="C351" s="54"/>
      <c r="D351" s="49"/>
      <c r="E351" s="49"/>
      <c r="F351" s="51">
        <v>20409</v>
      </c>
      <c r="G351" s="52" t="s">
        <v>251</v>
      </c>
      <c r="H351" s="49">
        <f>SUM(H352:H358)</f>
        <v>0</v>
      </c>
      <c r="I351" s="49">
        <f>SUM(I352:I358)</f>
        <v>0</v>
      </c>
      <c r="J351" s="49">
        <f t="shared" si="17"/>
        <v>0</v>
      </c>
      <c r="K351" s="50" t="str">
        <f t="shared" si="16"/>
        <v/>
      </c>
    </row>
    <row r="352" s="33" customFormat="1" ht="20.1" hidden="1" customHeight="1" spans="1:11">
      <c r="A352" s="46"/>
      <c r="B352" s="54"/>
      <c r="C352" s="54"/>
      <c r="D352" s="49"/>
      <c r="E352" s="49"/>
      <c r="F352" s="51">
        <v>2040901</v>
      </c>
      <c r="G352" s="52" t="s">
        <v>19</v>
      </c>
      <c r="H352" s="49">
        <v>0</v>
      </c>
      <c r="I352" s="49">
        <v>0</v>
      </c>
      <c r="J352" s="49">
        <f t="shared" si="17"/>
        <v>0</v>
      </c>
      <c r="K352" s="50" t="str">
        <f t="shared" si="16"/>
        <v/>
      </c>
    </row>
    <row r="353" s="33" customFormat="1" ht="20.1" hidden="1" customHeight="1" spans="1:11">
      <c r="A353" s="46"/>
      <c r="B353" s="54"/>
      <c r="C353" s="54"/>
      <c r="D353" s="49"/>
      <c r="E353" s="49"/>
      <c r="F353" s="51">
        <v>2040902</v>
      </c>
      <c r="G353" s="52" t="s">
        <v>21</v>
      </c>
      <c r="H353" s="49">
        <v>0</v>
      </c>
      <c r="I353" s="49">
        <v>0</v>
      </c>
      <c r="J353" s="49">
        <f t="shared" si="17"/>
        <v>0</v>
      </c>
      <c r="K353" s="50" t="str">
        <f t="shared" si="16"/>
        <v/>
      </c>
    </row>
    <row r="354" s="33" customFormat="1" ht="20.1" hidden="1" customHeight="1" spans="1:11">
      <c r="A354" s="46"/>
      <c r="B354" s="54"/>
      <c r="C354" s="54"/>
      <c r="D354" s="49"/>
      <c r="E354" s="49"/>
      <c r="F354" s="51">
        <v>2040903</v>
      </c>
      <c r="G354" s="52" t="s">
        <v>23</v>
      </c>
      <c r="H354" s="49">
        <v>0</v>
      </c>
      <c r="I354" s="49">
        <v>0</v>
      </c>
      <c r="J354" s="49">
        <f t="shared" si="17"/>
        <v>0</v>
      </c>
      <c r="K354" s="50" t="str">
        <f t="shared" si="16"/>
        <v/>
      </c>
    </row>
    <row r="355" s="33" customFormat="1" ht="20.1" hidden="1" customHeight="1" spans="1:11">
      <c r="A355" s="46"/>
      <c r="B355" s="54"/>
      <c r="C355" s="54"/>
      <c r="D355" s="49"/>
      <c r="E355" s="49"/>
      <c r="F355" s="51">
        <v>2040904</v>
      </c>
      <c r="G355" s="52" t="s">
        <v>252</v>
      </c>
      <c r="H355" s="49">
        <v>0</v>
      </c>
      <c r="I355" s="49">
        <v>0</v>
      </c>
      <c r="J355" s="49">
        <f t="shared" si="17"/>
        <v>0</v>
      </c>
      <c r="K355" s="50" t="str">
        <f t="shared" si="16"/>
        <v/>
      </c>
    </row>
    <row r="356" s="33" customFormat="1" ht="20.1" hidden="1" customHeight="1" spans="1:11">
      <c r="A356" s="46"/>
      <c r="B356" s="54"/>
      <c r="C356" s="54"/>
      <c r="D356" s="49"/>
      <c r="E356" s="49"/>
      <c r="F356" s="51">
        <v>2040905</v>
      </c>
      <c r="G356" s="52" t="s">
        <v>253</v>
      </c>
      <c r="H356" s="49">
        <v>0</v>
      </c>
      <c r="I356" s="49">
        <v>0</v>
      </c>
      <c r="J356" s="49">
        <f t="shared" si="17"/>
        <v>0</v>
      </c>
      <c r="K356" s="50" t="str">
        <f t="shared" si="16"/>
        <v/>
      </c>
    </row>
    <row r="357" s="33" customFormat="1" ht="20.1" hidden="1" customHeight="1" spans="1:11">
      <c r="A357" s="46"/>
      <c r="B357" s="54"/>
      <c r="C357" s="54"/>
      <c r="D357" s="49"/>
      <c r="E357" s="49"/>
      <c r="F357" s="51">
        <v>2040950</v>
      </c>
      <c r="G357" s="52" t="s">
        <v>37</v>
      </c>
      <c r="H357" s="49">
        <v>0</v>
      </c>
      <c r="I357" s="49">
        <v>0</v>
      </c>
      <c r="J357" s="49">
        <f t="shared" si="17"/>
        <v>0</v>
      </c>
      <c r="K357" s="50" t="str">
        <f t="shared" si="16"/>
        <v/>
      </c>
    </row>
    <row r="358" s="33" customFormat="1" ht="20.1" hidden="1" customHeight="1" spans="1:11">
      <c r="A358" s="46"/>
      <c r="B358" s="54"/>
      <c r="C358" s="54"/>
      <c r="D358" s="49"/>
      <c r="E358" s="49"/>
      <c r="F358" s="51">
        <v>2040999</v>
      </c>
      <c r="G358" s="52" t="s">
        <v>254</v>
      </c>
      <c r="H358" s="49">
        <v>0</v>
      </c>
      <c r="I358" s="49">
        <v>0</v>
      </c>
      <c r="J358" s="49">
        <f t="shared" si="17"/>
        <v>0</v>
      </c>
      <c r="K358" s="50" t="str">
        <f t="shared" si="16"/>
        <v/>
      </c>
    </row>
    <row r="359" s="33" customFormat="1" ht="20.1" hidden="1" customHeight="1" spans="1:11">
      <c r="A359" s="46"/>
      <c r="B359" s="54"/>
      <c r="C359" s="54"/>
      <c r="D359" s="49"/>
      <c r="E359" s="49"/>
      <c r="F359" s="51">
        <v>20410</v>
      </c>
      <c r="G359" s="52" t="s">
        <v>255</v>
      </c>
      <c r="H359" s="49">
        <f>SUM(H360:H364)</f>
        <v>0</v>
      </c>
      <c r="I359" s="49">
        <f>SUM(I360:I364)</f>
        <v>0</v>
      </c>
      <c r="J359" s="49">
        <f t="shared" si="17"/>
        <v>0</v>
      </c>
      <c r="K359" s="50" t="str">
        <f t="shared" si="16"/>
        <v/>
      </c>
    </row>
    <row r="360" s="33" customFormat="1" ht="20.1" hidden="1" customHeight="1" spans="1:11">
      <c r="A360" s="46"/>
      <c r="B360" s="54"/>
      <c r="C360" s="54"/>
      <c r="D360" s="49"/>
      <c r="E360" s="49"/>
      <c r="F360" s="51">
        <v>2041001</v>
      </c>
      <c r="G360" s="52" t="s">
        <v>19</v>
      </c>
      <c r="H360" s="49">
        <v>0</v>
      </c>
      <c r="I360" s="49">
        <v>0</v>
      </c>
      <c r="J360" s="49">
        <f t="shared" si="17"/>
        <v>0</v>
      </c>
      <c r="K360" s="50" t="str">
        <f t="shared" si="16"/>
        <v/>
      </c>
    </row>
    <row r="361" s="33" customFormat="1" ht="20.1" hidden="1" customHeight="1" spans="1:11">
      <c r="A361" s="46"/>
      <c r="B361" s="54"/>
      <c r="C361" s="54"/>
      <c r="D361" s="49"/>
      <c r="E361" s="49"/>
      <c r="F361" s="51">
        <v>2041002</v>
      </c>
      <c r="G361" s="52" t="s">
        <v>21</v>
      </c>
      <c r="H361" s="49">
        <v>0</v>
      </c>
      <c r="I361" s="49">
        <v>0</v>
      </c>
      <c r="J361" s="49">
        <f t="shared" si="17"/>
        <v>0</v>
      </c>
      <c r="K361" s="50" t="str">
        <f t="shared" si="16"/>
        <v/>
      </c>
    </row>
    <row r="362" s="33" customFormat="1" ht="20.1" hidden="1" customHeight="1" spans="1:11">
      <c r="A362" s="46"/>
      <c r="B362" s="54"/>
      <c r="C362" s="54"/>
      <c r="D362" s="49"/>
      <c r="E362" s="49"/>
      <c r="F362" s="51">
        <v>2041006</v>
      </c>
      <c r="G362" s="52" t="s">
        <v>86</v>
      </c>
      <c r="H362" s="49">
        <v>0</v>
      </c>
      <c r="I362" s="49">
        <v>0</v>
      </c>
      <c r="J362" s="49">
        <f t="shared" si="17"/>
        <v>0</v>
      </c>
      <c r="K362" s="50" t="str">
        <f t="shared" si="16"/>
        <v/>
      </c>
    </row>
    <row r="363" s="33" customFormat="1" ht="20.1" hidden="1" customHeight="1" spans="1:11">
      <c r="A363" s="46"/>
      <c r="B363" s="54"/>
      <c r="C363" s="54"/>
      <c r="D363" s="49"/>
      <c r="E363" s="49"/>
      <c r="F363" s="51">
        <v>2041007</v>
      </c>
      <c r="G363" s="52" t="s">
        <v>256</v>
      </c>
      <c r="H363" s="49">
        <v>0</v>
      </c>
      <c r="I363" s="49">
        <v>0</v>
      </c>
      <c r="J363" s="49">
        <f t="shared" si="17"/>
        <v>0</v>
      </c>
      <c r="K363" s="50" t="str">
        <f t="shared" si="16"/>
        <v/>
      </c>
    </row>
    <row r="364" s="33" customFormat="1" ht="20.1" hidden="1" customHeight="1" spans="1:11">
      <c r="A364" s="46"/>
      <c r="B364" s="54"/>
      <c r="C364" s="54"/>
      <c r="D364" s="49"/>
      <c r="E364" s="49"/>
      <c r="F364" s="51">
        <v>2041099</v>
      </c>
      <c r="G364" s="52" t="s">
        <v>257</v>
      </c>
      <c r="H364" s="49">
        <v>0</v>
      </c>
      <c r="I364" s="49">
        <v>0</v>
      </c>
      <c r="J364" s="49">
        <f t="shared" si="17"/>
        <v>0</v>
      </c>
      <c r="K364" s="50" t="str">
        <f t="shared" si="16"/>
        <v/>
      </c>
    </row>
    <row r="365" s="33" customFormat="1" ht="19" customHeight="1" spans="1:11">
      <c r="A365" s="46"/>
      <c r="B365" s="54"/>
      <c r="C365" s="54"/>
      <c r="D365" s="49"/>
      <c r="E365" s="49"/>
      <c r="F365" s="51">
        <v>20499</v>
      </c>
      <c r="G365" s="52" t="s">
        <v>258</v>
      </c>
      <c r="H365" s="49">
        <f>SUM(H366)</f>
        <v>5317</v>
      </c>
      <c r="I365" s="49">
        <f>SUM(I366)</f>
        <v>765</v>
      </c>
      <c r="J365" s="49">
        <f t="shared" si="17"/>
        <v>-4552</v>
      </c>
      <c r="K365" s="50">
        <f t="shared" si="16"/>
        <v>-0.856121873236788</v>
      </c>
    </row>
    <row r="366" s="33" customFormat="1" ht="19" customHeight="1" spans="1:11">
      <c r="A366" s="46"/>
      <c r="B366" s="54"/>
      <c r="C366" s="54"/>
      <c r="D366" s="49"/>
      <c r="E366" s="49"/>
      <c r="F366" s="51">
        <v>2049999</v>
      </c>
      <c r="G366" s="52" t="s">
        <v>259</v>
      </c>
      <c r="H366" s="49">
        <v>5317</v>
      </c>
      <c r="I366" s="49">
        <v>765</v>
      </c>
      <c r="J366" s="49">
        <f t="shared" si="17"/>
        <v>-4552</v>
      </c>
      <c r="K366" s="50">
        <f t="shared" si="16"/>
        <v>-0.856121873236788</v>
      </c>
    </row>
    <row r="367" s="33" customFormat="1" ht="19" customHeight="1" spans="1:11">
      <c r="A367" s="46"/>
      <c r="B367" s="54"/>
      <c r="C367" s="54"/>
      <c r="D367" s="49"/>
      <c r="E367" s="50"/>
      <c r="F367" s="43">
        <v>205</v>
      </c>
      <c r="G367" s="44" t="s">
        <v>260</v>
      </c>
      <c r="H367" s="45">
        <f>H368+H373+H382+H388+H394+H398+H402+H406+H412+H419</f>
        <v>68492</v>
      </c>
      <c r="I367" s="45">
        <f>I368+I373+I382+I388+I394+I398+I402+I406+I412+I419</f>
        <v>27245</v>
      </c>
      <c r="J367" s="45">
        <f t="shared" si="17"/>
        <v>-41247</v>
      </c>
      <c r="K367" s="42">
        <f>J367/H367</f>
        <v>-0.602216317234129</v>
      </c>
    </row>
    <row r="368" s="33" customFormat="1" ht="19" customHeight="1" spans="1:11">
      <c r="A368" s="46"/>
      <c r="B368" s="54"/>
      <c r="C368" s="54"/>
      <c r="D368" s="49"/>
      <c r="E368" s="49"/>
      <c r="F368" s="51">
        <v>20501</v>
      </c>
      <c r="G368" s="52" t="s">
        <v>261</v>
      </c>
      <c r="H368" s="49">
        <f>SUM(H369:H372)</f>
        <v>10326</v>
      </c>
      <c r="I368" s="49">
        <f>SUM(I369:I372)</f>
        <v>1445</v>
      </c>
      <c r="J368" s="49">
        <f t="shared" si="17"/>
        <v>-8881</v>
      </c>
      <c r="K368" s="50">
        <f t="shared" ref="K368:K372" si="18">IF(H368=0,"",J368/H368)</f>
        <v>-0.860061979469301</v>
      </c>
    </row>
    <row r="369" s="33" customFormat="1" ht="20.1" hidden="1" customHeight="1" spans="1:11">
      <c r="A369" s="46"/>
      <c r="B369" s="54"/>
      <c r="C369" s="54"/>
      <c r="D369" s="49"/>
      <c r="E369" s="49"/>
      <c r="F369" s="51">
        <v>2050101</v>
      </c>
      <c r="G369" s="52" t="s">
        <v>19</v>
      </c>
      <c r="H369" s="59"/>
      <c r="I369" s="59"/>
      <c r="J369" s="49">
        <f t="shared" si="17"/>
        <v>0</v>
      </c>
      <c r="K369" s="50" t="str">
        <f t="shared" si="18"/>
        <v/>
      </c>
    </row>
    <row r="370" s="33" customFormat="1" ht="19" customHeight="1" spans="1:11">
      <c r="A370" s="46"/>
      <c r="B370" s="54"/>
      <c r="C370" s="54"/>
      <c r="D370" s="49"/>
      <c r="E370" s="49"/>
      <c r="F370" s="51">
        <v>2050102</v>
      </c>
      <c r="G370" s="52" t="s">
        <v>21</v>
      </c>
      <c r="H370" s="59">
        <v>10326</v>
      </c>
      <c r="I370" s="59">
        <v>1445</v>
      </c>
      <c r="J370" s="49">
        <f t="shared" si="17"/>
        <v>-8881</v>
      </c>
      <c r="K370" s="50">
        <f t="shared" si="18"/>
        <v>-0.860061979469301</v>
      </c>
    </row>
    <row r="371" s="33" customFormat="1" ht="20.1" hidden="1" customHeight="1" spans="1:11">
      <c r="A371" s="46"/>
      <c r="B371" s="54"/>
      <c r="C371" s="54"/>
      <c r="D371" s="49"/>
      <c r="E371" s="49"/>
      <c r="F371" s="51">
        <v>2050103</v>
      </c>
      <c r="G371" s="52" t="s">
        <v>23</v>
      </c>
      <c r="H371" s="59">
        <v>0</v>
      </c>
      <c r="I371" s="59">
        <v>0</v>
      </c>
      <c r="J371" s="49">
        <f t="shared" si="17"/>
        <v>0</v>
      </c>
      <c r="K371" s="42" t="str">
        <f t="shared" si="18"/>
        <v/>
      </c>
    </row>
    <row r="372" s="33" customFormat="1" ht="20.1" hidden="1" customHeight="1" spans="1:11">
      <c r="A372" s="46"/>
      <c r="B372" s="54"/>
      <c r="C372" s="54"/>
      <c r="D372" s="49"/>
      <c r="E372" s="49"/>
      <c r="F372" s="51">
        <v>2050199</v>
      </c>
      <c r="G372" s="52" t="s">
        <v>262</v>
      </c>
      <c r="H372" s="59">
        <v>0</v>
      </c>
      <c r="I372" s="59">
        <v>0</v>
      </c>
      <c r="J372" s="49">
        <f t="shared" si="17"/>
        <v>0</v>
      </c>
      <c r="K372" s="42" t="str">
        <f t="shared" si="18"/>
        <v/>
      </c>
    </row>
    <row r="373" s="33" customFormat="1" ht="19" customHeight="1" spans="1:11">
      <c r="A373" s="46"/>
      <c r="B373" s="54"/>
      <c r="C373" s="54"/>
      <c r="D373" s="49"/>
      <c r="E373" s="49"/>
      <c r="F373" s="51">
        <v>20502</v>
      </c>
      <c r="G373" s="52" t="s">
        <v>263</v>
      </c>
      <c r="H373" s="49">
        <f>SUM(H374:H381)</f>
        <v>46160</v>
      </c>
      <c r="I373" s="49">
        <f>SUM(I374:I381)</f>
        <v>14597</v>
      </c>
      <c r="J373" s="49">
        <f t="shared" si="17"/>
        <v>-31563</v>
      </c>
      <c r="K373" s="50">
        <f t="shared" ref="K373:K376" si="19">J373/H373</f>
        <v>-0.683773830155979</v>
      </c>
    </row>
    <row r="374" s="33" customFormat="1" ht="19" customHeight="1" spans="1:11">
      <c r="A374" s="46"/>
      <c r="B374" s="54"/>
      <c r="C374" s="54"/>
      <c r="D374" s="49"/>
      <c r="E374" s="49"/>
      <c r="F374" s="51">
        <v>2050201</v>
      </c>
      <c r="G374" s="52" t="s">
        <v>264</v>
      </c>
      <c r="H374" s="59">
        <v>7709</v>
      </c>
      <c r="I374" s="59">
        <v>2540</v>
      </c>
      <c r="J374" s="49">
        <f t="shared" si="17"/>
        <v>-5169</v>
      </c>
      <c r="K374" s="50">
        <f t="shared" ref="K374:K439" si="20">IF(H374=0,"",J374/H374)</f>
        <v>-0.670514982488001</v>
      </c>
    </row>
    <row r="375" s="33" customFormat="1" ht="19" customHeight="1" spans="1:11">
      <c r="A375" s="46"/>
      <c r="B375" s="54"/>
      <c r="C375" s="54"/>
      <c r="D375" s="49"/>
      <c r="E375" s="49"/>
      <c r="F375" s="51">
        <v>2050202</v>
      </c>
      <c r="G375" s="52" t="s">
        <v>265</v>
      </c>
      <c r="H375" s="59">
        <v>23915</v>
      </c>
      <c r="I375" s="59">
        <v>8000</v>
      </c>
      <c r="J375" s="49">
        <f t="shared" si="17"/>
        <v>-15915</v>
      </c>
      <c r="K375" s="50">
        <f t="shared" si="19"/>
        <v>-0.665481915116036</v>
      </c>
    </row>
    <row r="376" s="33" customFormat="1" ht="19" customHeight="1" spans="1:11">
      <c r="A376" s="46"/>
      <c r="B376" s="54"/>
      <c r="C376" s="54"/>
      <c r="D376" s="49"/>
      <c r="E376" s="49"/>
      <c r="F376" s="51">
        <v>2050203</v>
      </c>
      <c r="G376" s="52" t="s">
        <v>266</v>
      </c>
      <c r="H376" s="59">
        <v>12030</v>
      </c>
      <c r="I376" s="59">
        <v>3510</v>
      </c>
      <c r="J376" s="49">
        <f t="shared" si="17"/>
        <v>-8520</v>
      </c>
      <c r="K376" s="50">
        <f t="shared" si="19"/>
        <v>-0.708229426433915</v>
      </c>
    </row>
    <row r="377" s="33" customFormat="1" ht="19" customHeight="1" spans="1:11">
      <c r="A377" s="46"/>
      <c r="B377" s="54"/>
      <c r="C377" s="54"/>
      <c r="D377" s="49"/>
      <c r="E377" s="49"/>
      <c r="F377" s="51">
        <v>2050204</v>
      </c>
      <c r="G377" s="52" t="s">
        <v>267</v>
      </c>
      <c r="H377" s="59">
        <v>1191</v>
      </c>
      <c r="I377" s="59">
        <v>246</v>
      </c>
      <c r="J377" s="49">
        <f t="shared" si="17"/>
        <v>-945</v>
      </c>
      <c r="K377" s="50">
        <f t="shared" si="20"/>
        <v>-0.793450881612091</v>
      </c>
    </row>
    <row r="378" s="33" customFormat="1" ht="20.1" hidden="1" customHeight="1" spans="1:11">
      <c r="A378" s="46"/>
      <c r="B378" s="54"/>
      <c r="C378" s="54"/>
      <c r="D378" s="49"/>
      <c r="E378" s="49"/>
      <c r="F378" s="51">
        <v>2050205</v>
      </c>
      <c r="G378" s="52" t="s">
        <v>268</v>
      </c>
      <c r="H378" s="59">
        <v>0</v>
      </c>
      <c r="I378" s="59">
        <v>0</v>
      </c>
      <c r="J378" s="49">
        <f t="shared" si="17"/>
        <v>0</v>
      </c>
      <c r="K378" s="50" t="str">
        <f t="shared" si="20"/>
        <v/>
      </c>
    </row>
    <row r="379" s="33" customFormat="1" ht="20.1" hidden="1" customHeight="1" spans="1:11">
      <c r="A379" s="46"/>
      <c r="B379" s="54"/>
      <c r="C379" s="54"/>
      <c r="D379" s="49"/>
      <c r="E379" s="49"/>
      <c r="F379" s="51">
        <v>2050206</v>
      </c>
      <c r="G379" s="52" t="s">
        <v>269</v>
      </c>
      <c r="H379" s="59"/>
      <c r="I379" s="59"/>
      <c r="J379" s="49">
        <f t="shared" si="17"/>
        <v>0</v>
      </c>
      <c r="K379" s="50" t="str">
        <f t="shared" si="20"/>
        <v/>
      </c>
    </row>
    <row r="380" s="33" customFormat="1" ht="20.1" hidden="1" customHeight="1" spans="1:11">
      <c r="A380" s="46"/>
      <c r="B380" s="54"/>
      <c r="C380" s="54"/>
      <c r="D380" s="49"/>
      <c r="E380" s="49"/>
      <c r="F380" s="51">
        <v>2050207</v>
      </c>
      <c r="G380" s="52" t="s">
        <v>270</v>
      </c>
      <c r="H380" s="49"/>
      <c r="I380" s="49"/>
      <c r="J380" s="49">
        <f t="shared" si="17"/>
        <v>0</v>
      </c>
      <c r="K380" s="50" t="str">
        <f t="shared" si="20"/>
        <v/>
      </c>
    </row>
    <row r="381" s="33" customFormat="1" ht="19" customHeight="1" spans="1:11">
      <c r="A381" s="46"/>
      <c r="B381" s="54"/>
      <c r="C381" s="54"/>
      <c r="D381" s="49"/>
      <c r="E381" s="49"/>
      <c r="F381" s="51">
        <v>2050299</v>
      </c>
      <c r="G381" s="52" t="s">
        <v>271</v>
      </c>
      <c r="H381" s="49">
        <v>1315</v>
      </c>
      <c r="I381" s="49">
        <v>301</v>
      </c>
      <c r="J381" s="49">
        <f t="shared" ref="J381:J444" si="21">I381-H381</f>
        <v>-1014</v>
      </c>
      <c r="K381" s="50">
        <f t="shared" si="20"/>
        <v>-0.771102661596958</v>
      </c>
    </row>
    <row r="382" s="33" customFormat="1" ht="20.1" hidden="1" customHeight="1" spans="1:11">
      <c r="A382" s="46"/>
      <c r="B382" s="54"/>
      <c r="C382" s="54"/>
      <c r="D382" s="49"/>
      <c r="E382" s="49"/>
      <c r="F382" s="51">
        <v>20503</v>
      </c>
      <c r="G382" s="52" t="s">
        <v>272</v>
      </c>
      <c r="H382" s="49">
        <f>SUM(H383:H387)</f>
        <v>0</v>
      </c>
      <c r="I382" s="49">
        <f>SUM(I383:I387)</f>
        <v>0</v>
      </c>
      <c r="J382" s="49">
        <f t="shared" si="21"/>
        <v>0</v>
      </c>
      <c r="K382" s="50" t="str">
        <f t="shared" si="20"/>
        <v/>
      </c>
    </row>
    <row r="383" s="33" customFormat="1" ht="20.1" hidden="1" customHeight="1" spans="1:11">
      <c r="A383" s="46"/>
      <c r="B383" s="54"/>
      <c r="C383" s="54"/>
      <c r="D383" s="49"/>
      <c r="E383" s="49"/>
      <c r="F383" s="51">
        <v>2050301</v>
      </c>
      <c r="G383" s="52" t="s">
        <v>273</v>
      </c>
      <c r="H383" s="49">
        <v>0</v>
      </c>
      <c r="I383" s="49">
        <v>0</v>
      </c>
      <c r="J383" s="49">
        <f t="shared" si="21"/>
        <v>0</v>
      </c>
      <c r="K383" s="42" t="str">
        <f t="shared" si="20"/>
        <v/>
      </c>
    </row>
    <row r="384" s="33" customFormat="1" ht="20.1" hidden="1" customHeight="1" spans="1:11">
      <c r="A384" s="46"/>
      <c r="B384" s="54"/>
      <c r="C384" s="54"/>
      <c r="D384" s="49"/>
      <c r="E384" s="49"/>
      <c r="F384" s="51">
        <v>2050302</v>
      </c>
      <c r="G384" s="52" t="s">
        <v>274</v>
      </c>
      <c r="H384" s="49">
        <v>0</v>
      </c>
      <c r="I384" s="49">
        <v>0</v>
      </c>
      <c r="J384" s="49">
        <f t="shared" si="21"/>
        <v>0</v>
      </c>
      <c r="K384" s="42" t="str">
        <f t="shared" si="20"/>
        <v/>
      </c>
    </row>
    <row r="385" s="33" customFormat="1" ht="20.1" hidden="1" customHeight="1" spans="1:11">
      <c r="A385" s="46"/>
      <c r="B385" s="54"/>
      <c r="C385" s="54"/>
      <c r="D385" s="49"/>
      <c r="E385" s="49"/>
      <c r="F385" s="51">
        <v>2050303</v>
      </c>
      <c r="G385" s="52" t="s">
        <v>275</v>
      </c>
      <c r="H385" s="49">
        <v>0</v>
      </c>
      <c r="I385" s="49">
        <v>0</v>
      </c>
      <c r="J385" s="49">
        <f t="shared" si="21"/>
        <v>0</v>
      </c>
      <c r="K385" s="42" t="str">
        <f t="shared" si="20"/>
        <v/>
      </c>
    </row>
    <row r="386" s="33" customFormat="1" ht="20.1" hidden="1" customHeight="1" spans="1:11">
      <c r="A386" s="46"/>
      <c r="B386" s="54"/>
      <c r="C386" s="54"/>
      <c r="D386" s="49"/>
      <c r="E386" s="49"/>
      <c r="F386" s="51">
        <v>2050305</v>
      </c>
      <c r="G386" s="52" t="s">
        <v>276</v>
      </c>
      <c r="H386" s="49">
        <v>0</v>
      </c>
      <c r="I386" s="49">
        <v>0</v>
      </c>
      <c r="J386" s="49">
        <f t="shared" si="21"/>
        <v>0</v>
      </c>
      <c r="K386" s="42" t="str">
        <f t="shared" si="20"/>
        <v/>
      </c>
    </row>
    <row r="387" s="33" customFormat="1" ht="20.1" hidden="1" customHeight="1" spans="1:11">
      <c r="A387" s="46"/>
      <c r="B387" s="54"/>
      <c r="C387" s="54"/>
      <c r="D387" s="49"/>
      <c r="E387" s="49"/>
      <c r="F387" s="51">
        <v>2050399</v>
      </c>
      <c r="G387" s="52" t="s">
        <v>277</v>
      </c>
      <c r="H387" s="49">
        <v>0</v>
      </c>
      <c r="I387" s="49">
        <v>0</v>
      </c>
      <c r="J387" s="49">
        <f t="shared" si="21"/>
        <v>0</v>
      </c>
      <c r="K387" s="42" t="str">
        <f t="shared" si="20"/>
        <v/>
      </c>
    </row>
    <row r="388" s="33" customFormat="1" ht="20.1" hidden="1" customHeight="1" spans="1:11">
      <c r="A388" s="46"/>
      <c r="B388" s="54"/>
      <c r="C388" s="54"/>
      <c r="D388" s="49"/>
      <c r="E388" s="49"/>
      <c r="F388" s="51">
        <v>20504</v>
      </c>
      <c r="G388" s="52" t="s">
        <v>278</v>
      </c>
      <c r="H388" s="49">
        <f>SUM(H389:H393)</f>
        <v>0</v>
      </c>
      <c r="I388" s="49">
        <f>SUM(I389:I393)</f>
        <v>0</v>
      </c>
      <c r="J388" s="49">
        <f t="shared" si="21"/>
        <v>0</v>
      </c>
      <c r="K388" s="42" t="str">
        <f t="shared" si="20"/>
        <v/>
      </c>
    </row>
    <row r="389" s="33" customFormat="1" ht="20.1" hidden="1" customHeight="1" spans="1:11">
      <c r="A389" s="46"/>
      <c r="B389" s="54"/>
      <c r="C389" s="54"/>
      <c r="D389" s="49"/>
      <c r="E389" s="49"/>
      <c r="F389" s="51">
        <v>2050401</v>
      </c>
      <c r="G389" s="52" t="s">
        <v>279</v>
      </c>
      <c r="H389" s="49">
        <v>0</v>
      </c>
      <c r="I389" s="49">
        <v>0</v>
      </c>
      <c r="J389" s="49">
        <f t="shared" si="21"/>
        <v>0</v>
      </c>
      <c r="K389" s="42" t="str">
        <f t="shared" si="20"/>
        <v/>
      </c>
    </row>
    <row r="390" s="33" customFormat="1" ht="20.1" hidden="1" customHeight="1" spans="1:11">
      <c r="A390" s="46"/>
      <c r="B390" s="54"/>
      <c r="C390" s="54"/>
      <c r="D390" s="49"/>
      <c r="E390" s="49"/>
      <c r="F390" s="51">
        <v>2050402</v>
      </c>
      <c r="G390" s="52" t="s">
        <v>280</v>
      </c>
      <c r="H390" s="49">
        <v>0</v>
      </c>
      <c r="I390" s="49">
        <v>0</v>
      </c>
      <c r="J390" s="49">
        <f t="shared" si="21"/>
        <v>0</v>
      </c>
      <c r="K390" s="42" t="str">
        <f t="shared" si="20"/>
        <v/>
      </c>
    </row>
    <row r="391" s="33" customFormat="1" ht="20.1" hidden="1" customHeight="1" spans="1:11">
      <c r="A391" s="46"/>
      <c r="B391" s="54"/>
      <c r="C391" s="54"/>
      <c r="D391" s="49"/>
      <c r="E391" s="49"/>
      <c r="F391" s="51">
        <v>2050403</v>
      </c>
      <c r="G391" s="52" t="s">
        <v>281</v>
      </c>
      <c r="H391" s="49">
        <v>0</v>
      </c>
      <c r="I391" s="49">
        <v>0</v>
      </c>
      <c r="J391" s="49">
        <f t="shared" si="21"/>
        <v>0</v>
      </c>
      <c r="K391" s="42" t="str">
        <f t="shared" si="20"/>
        <v/>
      </c>
    </row>
    <row r="392" s="33" customFormat="1" ht="20.1" hidden="1" customHeight="1" spans="1:11">
      <c r="A392" s="46"/>
      <c r="B392" s="54"/>
      <c r="C392" s="54"/>
      <c r="D392" s="49"/>
      <c r="E392" s="49"/>
      <c r="F392" s="51">
        <v>2050404</v>
      </c>
      <c r="G392" s="52" t="s">
        <v>282</v>
      </c>
      <c r="H392" s="49">
        <v>0</v>
      </c>
      <c r="I392" s="49">
        <v>0</v>
      </c>
      <c r="J392" s="49">
        <f t="shared" si="21"/>
        <v>0</v>
      </c>
      <c r="K392" s="42" t="str">
        <f t="shared" si="20"/>
        <v/>
      </c>
    </row>
    <row r="393" s="33" customFormat="1" ht="20.1" hidden="1" customHeight="1" spans="1:11">
      <c r="A393" s="46"/>
      <c r="B393" s="54"/>
      <c r="C393" s="54"/>
      <c r="D393" s="49"/>
      <c r="E393" s="49"/>
      <c r="F393" s="51">
        <v>2050499</v>
      </c>
      <c r="G393" s="52" t="s">
        <v>283</v>
      </c>
      <c r="H393" s="49">
        <v>0</v>
      </c>
      <c r="I393" s="49">
        <v>0</v>
      </c>
      <c r="J393" s="49">
        <f t="shared" si="21"/>
        <v>0</v>
      </c>
      <c r="K393" s="42" t="str">
        <f t="shared" si="20"/>
        <v/>
      </c>
    </row>
    <row r="394" s="33" customFormat="1" ht="20.1" hidden="1" customHeight="1" spans="1:11">
      <c r="A394" s="46"/>
      <c r="B394" s="54"/>
      <c r="C394" s="54"/>
      <c r="D394" s="49"/>
      <c r="E394" s="49"/>
      <c r="F394" s="51">
        <v>20505</v>
      </c>
      <c r="G394" s="52" t="s">
        <v>284</v>
      </c>
      <c r="H394" s="49">
        <f>SUM(H395:H397)</f>
        <v>0</v>
      </c>
      <c r="I394" s="49">
        <f>SUM(I395:I397)</f>
        <v>0</v>
      </c>
      <c r="J394" s="49">
        <f t="shared" si="21"/>
        <v>0</v>
      </c>
      <c r="K394" s="42" t="str">
        <f t="shared" si="20"/>
        <v/>
      </c>
    </row>
    <row r="395" s="33" customFormat="1" ht="20.1" hidden="1" customHeight="1" spans="1:11">
      <c r="A395" s="46"/>
      <c r="B395" s="54"/>
      <c r="C395" s="54"/>
      <c r="D395" s="49"/>
      <c r="E395" s="49"/>
      <c r="F395" s="51">
        <v>2050501</v>
      </c>
      <c r="G395" s="52" t="s">
        <v>285</v>
      </c>
      <c r="H395" s="49">
        <v>0</v>
      </c>
      <c r="I395" s="49">
        <v>0</v>
      </c>
      <c r="J395" s="49">
        <f t="shared" si="21"/>
        <v>0</v>
      </c>
      <c r="K395" s="42" t="str">
        <f t="shared" si="20"/>
        <v/>
      </c>
    </row>
    <row r="396" s="33" customFormat="1" ht="20.1" hidden="1" customHeight="1" spans="1:11">
      <c r="A396" s="46"/>
      <c r="B396" s="54"/>
      <c r="C396" s="54"/>
      <c r="D396" s="49"/>
      <c r="E396" s="49"/>
      <c r="F396" s="51">
        <v>2050502</v>
      </c>
      <c r="G396" s="52" t="s">
        <v>286</v>
      </c>
      <c r="H396" s="49">
        <v>0</v>
      </c>
      <c r="I396" s="49">
        <v>0</v>
      </c>
      <c r="J396" s="49">
        <f t="shared" si="21"/>
        <v>0</v>
      </c>
      <c r="K396" s="42" t="str">
        <f t="shared" si="20"/>
        <v/>
      </c>
    </row>
    <row r="397" s="33" customFormat="1" ht="20.1" hidden="1" customHeight="1" spans="1:11">
      <c r="A397" s="46"/>
      <c r="B397" s="54"/>
      <c r="C397" s="54"/>
      <c r="D397" s="49"/>
      <c r="E397" s="49"/>
      <c r="F397" s="51">
        <v>2050599</v>
      </c>
      <c r="G397" s="52" t="s">
        <v>287</v>
      </c>
      <c r="H397" s="49">
        <v>0</v>
      </c>
      <c r="I397" s="49">
        <v>0</v>
      </c>
      <c r="J397" s="49">
        <f t="shared" si="21"/>
        <v>0</v>
      </c>
      <c r="K397" s="42" t="str">
        <f t="shared" si="20"/>
        <v/>
      </c>
    </row>
    <row r="398" s="33" customFormat="1" ht="20.1" hidden="1" customHeight="1" spans="1:11">
      <c r="A398" s="46"/>
      <c r="B398" s="54"/>
      <c r="C398" s="54"/>
      <c r="D398" s="49"/>
      <c r="E398" s="49"/>
      <c r="F398" s="51">
        <v>20506</v>
      </c>
      <c r="G398" s="52" t="s">
        <v>288</v>
      </c>
      <c r="H398" s="49">
        <f>SUM(H399:H401)</f>
        <v>0</v>
      </c>
      <c r="I398" s="49">
        <f>SUM(I399:I401)</f>
        <v>0</v>
      </c>
      <c r="J398" s="49">
        <f t="shared" si="21"/>
        <v>0</v>
      </c>
      <c r="K398" s="42" t="str">
        <f t="shared" si="20"/>
        <v/>
      </c>
    </row>
    <row r="399" s="33" customFormat="1" ht="20.1" hidden="1" customHeight="1" spans="1:11">
      <c r="A399" s="46"/>
      <c r="B399" s="54"/>
      <c r="C399" s="54"/>
      <c r="D399" s="49"/>
      <c r="E399" s="49"/>
      <c r="F399" s="51">
        <v>2050601</v>
      </c>
      <c r="G399" s="52" t="s">
        <v>289</v>
      </c>
      <c r="H399" s="49">
        <v>0</v>
      </c>
      <c r="I399" s="49">
        <v>0</v>
      </c>
      <c r="J399" s="49">
        <f t="shared" si="21"/>
        <v>0</v>
      </c>
      <c r="K399" s="42" t="str">
        <f t="shared" si="20"/>
        <v/>
      </c>
    </row>
    <row r="400" s="33" customFormat="1" ht="20.1" hidden="1" customHeight="1" spans="1:11">
      <c r="A400" s="46"/>
      <c r="B400" s="54"/>
      <c r="C400" s="54"/>
      <c r="D400" s="49"/>
      <c r="E400" s="49"/>
      <c r="F400" s="51">
        <v>2050602</v>
      </c>
      <c r="G400" s="52" t="s">
        <v>290</v>
      </c>
      <c r="H400" s="49">
        <v>0</v>
      </c>
      <c r="I400" s="49">
        <v>0</v>
      </c>
      <c r="J400" s="49">
        <f t="shared" si="21"/>
        <v>0</v>
      </c>
      <c r="K400" s="42" t="str">
        <f t="shared" si="20"/>
        <v/>
      </c>
    </row>
    <row r="401" s="33" customFormat="1" ht="20.1" hidden="1" customHeight="1" spans="1:11">
      <c r="A401" s="46"/>
      <c r="B401" s="54"/>
      <c r="C401" s="54"/>
      <c r="D401" s="49"/>
      <c r="E401" s="49"/>
      <c r="F401" s="51">
        <v>2050699</v>
      </c>
      <c r="G401" s="52" t="s">
        <v>291</v>
      </c>
      <c r="H401" s="49">
        <v>0</v>
      </c>
      <c r="I401" s="49">
        <v>0</v>
      </c>
      <c r="J401" s="49">
        <f t="shared" si="21"/>
        <v>0</v>
      </c>
      <c r="K401" s="42" t="str">
        <f t="shared" si="20"/>
        <v/>
      </c>
    </row>
    <row r="402" s="33" customFormat="1" ht="20.1" hidden="1" customHeight="1" spans="1:11">
      <c r="A402" s="46"/>
      <c r="B402" s="54"/>
      <c r="C402" s="54"/>
      <c r="D402" s="49"/>
      <c r="E402" s="49"/>
      <c r="F402" s="51">
        <v>20507</v>
      </c>
      <c r="G402" s="52" t="s">
        <v>292</v>
      </c>
      <c r="H402" s="49">
        <f>SUM(H403:H405)</f>
        <v>20</v>
      </c>
      <c r="I402" s="49">
        <f>SUM(I403:I405)</f>
        <v>20</v>
      </c>
      <c r="J402" s="49">
        <f t="shared" si="21"/>
        <v>0</v>
      </c>
      <c r="K402" s="42">
        <f t="shared" si="20"/>
        <v>0</v>
      </c>
    </row>
    <row r="403" s="33" customFormat="1" ht="20.1" hidden="1" customHeight="1" spans="1:11">
      <c r="A403" s="46"/>
      <c r="B403" s="54"/>
      <c r="C403" s="54"/>
      <c r="D403" s="49"/>
      <c r="E403" s="49"/>
      <c r="F403" s="51">
        <v>2050701</v>
      </c>
      <c r="G403" s="52" t="s">
        <v>293</v>
      </c>
      <c r="H403" s="49">
        <v>20</v>
      </c>
      <c r="I403" s="49">
        <v>20</v>
      </c>
      <c r="J403" s="49">
        <f t="shared" si="21"/>
        <v>0</v>
      </c>
      <c r="K403" s="42">
        <f t="shared" si="20"/>
        <v>0</v>
      </c>
    </row>
    <row r="404" s="33" customFormat="1" ht="20.1" hidden="1" customHeight="1" spans="1:11">
      <c r="A404" s="46"/>
      <c r="B404" s="54"/>
      <c r="C404" s="54"/>
      <c r="D404" s="49"/>
      <c r="E404" s="49"/>
      <c r="F404" s="51">
        <v>2050702</v>
      </c>
      <c r="G404" s="52" t="s">
        <v>294</v>
      </c>
      <c r="H404" s="49">
        <v>0</v>
      </c>
      <c r="I404" s="49">
        <v>0</v>
      </c>
      <c r="J404" s="49">
        <f t="shared" si="21"/>
        <v>0</v>
      </c>
      <c r="K404" s="42" t="str">
        <f t="shared" si="20"/>
        <v/>
      </c>
    </row>
    <row r="405" s="33" customFormat="1" ht="20.1" hidden="1" customHeight="1" spans="1:11">
      <c r="A405" s="46"/>
      <c r="B405" s="54"/>
      <c r="C405" s="54"/>
      <c r="D405" s="49"/>
      <c r="E405" s="49"/>
      <c r="F405" s="51">
        <v>2050799</v>
      </c>
      <c r="G405" s="52" t="s">
        <v>295</v>
      </c>
      <c r="H405" s="59"/>
      <c r="I405" s="59"/>
      <c r="J405" s="49">
        <f t="shared" si="21"/>
        <v>0</v>
      </c>
      <c r="K405" s="50" t="str">
        <f t="shared" si="20"/>
        <v/>
      </c>
    </row>
    <row r="406" s="33" customFormat="1" ht="20.1" hidden="1" customHeight="1" spans="1:11">
      <c r="A406" s="46"/>
      <c r="B406" s="54"/>
      <c r="C406" s="54"/>
      <c r="D406" s="49"/>
      <c r="E406" s="49"/>
      <c r="F406" s="51">
        <v>20508</v>
      </c>
      <c r="G406" s="52" t="s">
        <v>296</v>
      </c>
      <c r="H406" s="49">
        <f>SUM(H407:H411)</f>
        <v>0</v>
      </c>
      <c r="I406" s="49">
        <f>SUM(I407:I411)</f>
        <v>0</v>
      </c>
      <c r="J406" s="49">
        <f t="shared" si="21"/>
        <v>0</v>
      </c>
      <c r="K406" s="50" t="str">
        <f t="shared" si="20"/>
        <v/>
      </c>
    </row>
    <row r="407" s="33" customFormat="1" ht="20.1" hidden="1" customHeight="1" spans="1:11">
      <c r="A407" s="46"/>
      <c r="B407" s="54"/>
      <c r="C407" s="54"/>
      <c r="D407" s="49"/>
      <c r="E407" s="49"/>
      <c r="F407" s="51">
        <v>2050801</v>
      </c>
      <c r="G407" s="52" t="s">
        <v>297</v>
      </c>
      <c r="H407" s="49">
        <v>0</v>
      </c>
      <c r="I407" s="49">
        <v>0</v>
      </c>
      <c r="J407" s="49">
        <f t="shared" si="21"/>
        <v>0</v>
      </c>
      <c r="K407" s="50" t="str">
        <f t="shared" si="20"/>
        <v/>
      </c>
    </row>
    <row r="408" s="33" customFormat="1" ht="20.1" hidden="1" customHeight="1" spans="1:11">
      <c r="A408" s="46"/>
      <c r="B408" s="54"/>
      <c r="C408" s="54"/>
      <c r="D408" s="49"/>
      <c r="E408" s="49"/>
      <c r="F408" s="51">
        <v>2050802</v>
      </c>
      <c r="G408" s="52" t="s">
        <v>298</v>
      </c>
      <c r="H408" s="49">
        <v>0</v>
      </c>
      <c r="I408" s="49">
        <v>0</v>
      </c>
      <c r="J408" s="49">
        <f t="shared" si="21"/>
        <v>0</v>
      </c>
      <c r="K408" s="50" t="str">
        <f t="shared" si="20"/>
        <v/>
      </c>
    </row>
    <row r="409" s="33" customFormat="1" ht="20.1" hidden="1" customHeight="1" spans="1:11">
      <c r="A409" s="46"/>
      <c r="B409" s="54"/>
      <c r="C409" s="54"/>
      <c r="D409" s="49"/>
      <c r="E409" s="49"/>
      <c r="F409" s="51">
        <v>2050803</v>
      </c>
      <c r="G409" s="52" t="s">
        <v>299</v>
      </c>
      <c r="H409" s="59"/>
      <c r="I409" s="59"/>
      <c r="J409" s="49">
        <f t="shared" si="21"/>
        <v>0</v>
      </c>
      <c r="K409" s="50" t="str">
        <f t="shared" si="20"/>
        <v/>
      </c>
    </row>
    <row r="410" s="33" customFormat="1" ht="20.1" hidden="1" customHeight="1" spans="1:11">
      <c r="A410" s="46"/>
      <c r="B410" s="54"/>
      <c r="C410" s="54"/>
      <c r="D410" s="49"/>
      <c r="E410" s="49"/>
      <c r="F410" s="51">
        <v>2050804</v>
      </c>
      <c r="G410" s="52" t="s">
        <v>300</v>
      </c>
      <c r="H410" s="49">
        <v>0</v>
      </c>
      <c r="I410" s="49">
        <v>0</v>
      </c>
      <c r="J410" s="49">
        <f t="shared" si="21"/>
        <v>0</v>
      </c>
      <c r="K410" s="50" t="str">
        <f t="shared" si="20"/>
        <v/>
      </c>
    </row>
    <row r="411" s="33" customFormat="1" ht="20.1" hidden="1" customHeight="1" spans="1:11">
      <c r="A411" s="46"/>
      <c r="B411" s="54"/>
      <c r="C411" s="54"/>
      <c r="D411" s="49"/>
      <c r="E411" s="49"/>
      <c r="F411" s="51">
        <v>2050899</v>
      </c>
      <c r="G411" s="52" t="s">
        <v>301</v>
      </c>
      <c r="H411" s="49">
        <v>0</v>
      </c>
      <c r="I411" s="49">
        <v>0</v>
      </c>
      <c r="J411" s="49">
        <f t="shared" si="21"/>
        <v>0</v>
      </c>
      <c r="K411" s="50" t="str">
        <f t="shared" si="20"/>
        <v/>
      </c>
    </row>
    <row r="412" s="33" customFormat="1" ht="19" customHeight="1" spans="1:11">
      <c r="A412" s="46"/>
      <c r="B412" s="54"/>
      <c r="C412" s="54"/>
      <c r="D412" s="49"/>
      <c r="E412" s="49"/>
      <c r="F412" s="51">
        <v>20509</v>
      </c>
      <c r="G412" s="52" t="s">
        <v>302</v>
      </c>
      <c r="H412" s="49">
        <f>SUM(H413:H418)</f>
        <v>10174</v>
      </c>
      <c r="I412" s="49">
        <f>SUM(I413:I418)</f>
        <v>9371</v>
      </c>
      <c r="J412" s="49">
        <f t="shared" si="21"/>
        <v>-803</v>
      </c>
      <c r="K412" s="50">
        <f t="shared" si="20"/>
        <v>-0.0789266758403774</v>
      </c>
    </row>
    <row r="413" s="33" customFormat="1" ht="20.1" hidden="1" customHeight="1" spans="1:11">
      <c r="A413" s="46"/>
      <c r="B413" s="54"/>
      <c r="C413" s="54"/>
      <c r="D413" s="49"/>
      <c r="E413" s="49"/>
      <c r="F413" s="51">
        <v>2050901</v>
      </c>
      <c r="G413" s="52" t="s">
        <v>303</v>
      </c>
      <c r="H413" s="49"/>
      <c r="I413" s="49"/>
      <c r="J413" s="49">
        <f t="shared" si="21"/>
        <v>0</v>
      </c>
      <c r="K413" s="50" t="str">
        <f t="shared" si="20"/>
        <v/>
      </c>
    </row>
    <row r="414" s="33" customFormat="1" ht="20.1" hidden="1" customHeight="1" spans="1:11">
      <c r="A414" s="46"/>
      <c r="B414" s="54"/>
      <c r="C414" s="54"/>
      <c r="D414" s="49"/>
      <c r="E414" s="49"/>
      <c r="F414" s="51">
        <v>2050902</v>
      </c>
      <c r="G414" s="52" t="s">
        <v>304</v>
      </c>
      <c r="H414" s="49">
        <v>0</v>
      </c>
      <c r="I414" s="49">
        <v>0</v>
      </c>
      <c r="J414" s="49">
        <f t="shared" si="21"/>
        <v>0</v>
      </c>
      <c r="K414" s="50" t="str">
        <f t="shared" si="20"/>
        <v/>
      </c>
    </row>
    <row r="415" s="33" customFormat="1" ht="20.1" hidden="1" customHeight="1" spans="1:11">
      <c r="A415" s="46"/>
      <c r="B415" s="54"/>
      <c r="C415" s="54"/>
      <c r="D415" s="49"/>
      <c r="E415" s="49"/>
      <c r="F415" s="51">
        <v>2050903</v>
      </c>
      <c r="G415" s="52" t="s">
        <v>305</v>
      </c>
      <c r="H415" s="49">
        <v>0</v>
      </c>
      <c r="I415" s="49">
        <v>0</v>
      </c>
      <c r="J415" s="49">
        <f t="shared" si="21"/>
        <v>0</v>
      </c>
      <c r="K415" s="50" t="str">
        <f t="shared" si="20"/>
        <v/>
      </c>
    </row>
    <row r="416" s="33" customFormat="1" ht="20.1" hidden="1" customHeight="1" spans="1:11">
      <c r="A416" s="46"/>
      <c r="B416" s="54"/>
      <c r="C416" s="54"/>
      <c r="D416" s="49"/>
      <c r="E416" s="49"/>
      <c r="F416" s="51">
        <v>2050904</v>
      </c>
      <c r="G416" s="52" t="s">
        <v>306</v>
      </c>
      <c r="H416" s="49">
        <v>0</v>
      </c>
      <c r="I416" s="49">
        <v>0</v>
      </c>
      <c r="J416" s="49">
        <f t="shared" si="21"/>
        <v>0</v>
      </c>
      <c r="K416" s="50" t="str">
        <f t="shared" si="20"/>
        <v/>
      </c>
    </row>
    <row r="417" s="33" customFormat="1" ht="20.1" hidden="1" customHeight="1" spans="1:11">
      <c r="A417" s="46"/>
      <c r="B417" s="54"/>
      <c r="C417" s="54"/>
      <c r="D417" s="49"/>
      <c r="E417" s="49"/>
      <c r="F417" s="51">
        <v>2050905</v>
      </c>
      <c r="G417" s="52" t="s">
        <v>307</v>
      </c>
      <c r="H417" s="49">
        <v>0</v>
      </c>
      <c r="I417" s="49">
        <v>0</v>
      </c>
      <c r="J417" s="49">
        <f t="shared" si="21"/>
        <v>0</v>
      </c>
      <c r="K417" s="50" t="str">
        <f t="shared" si="20"/>
        <v/>
      </c>
    </row>
    <row r="418" s="33" customFormat="1" ht="19" customHeight="1" spans="1:11">
      <c r="A418" s="46"/>
      <c r="B418" s="54"/>
      <c r="C418" s="54"/>
      <c r="D418" s="49"/>
      <c r="E418" s="49"/>
      <c r="F418" s="51">
        <v>2050999</v>
      </c>
      <c r="G418" s="52" t="s">
        <v>308</v>
      </c>
      <c r="H418" s="59">
        <v>10174</v>
      </c>
      <c r="I418" s="59">
        <v>9371</v>
      </c>
      <c r="J418" s="49">
        <f t="shared" si="21"/>
        <v>-803</v>
      </c>
      <c r="K418" s="50">
        <f t="shared" si="20"/>
        <v>-0.0789266758403774</v>
      </c>
    </row>
    <row r="419" s="33" customFormat="1" ht="20.1" hidden="1" customHeight="1" spans="1:11">
      <c r="A419" s="46"/>
      <c r="B419" s="54"/>
      <c r="C419" s="54"/>
      <c r="D419" s="49"/>
      <c r="E419" s="49"/>
      <c r="F419" s="51">
        <v>20599</v>
      </c>
      <c r="G419" s="52" t="s">
        <v>309</v>
      </c>
      <c r="H419" s="49">
        <f>SUM(H420)</f>
        <v>1812</v>
      </c>
      <c r="I419" s="49">
        <f>SUM(I420)</f>
        <v>1812</v>
      </c>
      <c r="J419" s="49">
        <f t="shared" si="21"/>
        <v>0</v>
      </c>
      <c r="K419" s="42">
        <f t="shared" si="20"/>
        <v>0</v>
      </c>
    </row>
    <row r="420" s="33" customFormat="1" ht="20.1" hidden="1" customHeight="1" spans="1:11">
      <c r="A420" s="46"/>
      <c r="B420" s="54"/>
      <c r="C420" s="54"/>
      <c r="D420" s="49"/>
      <c r="E420" s="49"/>
      <c r="F420" s="51">
        <v>2059999</v>
      </c>
      <c r="G420" s="52" t="s">
        <v>310</v>
      </c>
      <c r="H420" s="59">
        <v>1812</v>
      </c>
      <c r="I420" s="59">
        <v>1812</v>
      </c>
      <c r="J420" s="49">
        <f t="shared" si="21"/>
        <v>0</v>
      </c>
      <c r="K420" s="42">
        <f t="shared" si="20"/>
        <v>0</v>
      </c>
    </row>
    <row r="421" s="33" customFormat="1" ht="19" customHeight="1" spans="1:11">
      <c r="A421" s="46"/>
      <c r="B421" s="54"/>
      <c r="C421" s="54"/>
      <c r="D421" s="49"/>
      <c r="E421" s="50"/>
      <c r="F421" s="43">
        <v>206</v>
      </c>
      <c r="G421" s="44" t="s">
        <v>311</v>
      </c>
      <c r="H421" s="45">
        <f>H422+H427+H435+H441+H445+H450+H455+H462+H466+H470</f>
        <v>3000</v>
      </c>
      <c r="I421" s="45">
        <f>I422+I427+I435+I441+I445+I450+I455+I462+I466+I470</f>
        <v>3000</v>
      </c>
      <c r="J421" s="45">
        <f t="shared" si="21"/>
        <v>0</v>
      </c>
      <c r="K421" s="42">
        <f t="shared" si="20"/>
        <v>0</v>
      </c>
    </row>
    <row r="422" s="33" customFormat="1" ht="20.1" hidden="1" customHeight="1" spans="1:11">
      <c r="A422" s="46"/>
      <c r="B422" s="54"/>
      <c r="C422" s="54"/>
      <c r="D422" s="49"/>
      <c r="E422" s="49"/>
      <c r="F422" s="51">
        <v>20601</v>
      </c>
      <c r="G422" s="52" t="s">
        <v>312</v>
      </c>
      <c r="H422" s="49">
        <f>SUM(H423:H426)</f>
        <v>0</v>
      </c>
      <c r="I422" s="49">
        <f>SUM(I423:I426)</f>
        <v>0</v>
      </c>
      <c r="J422" s="49">
        <f t="shared" si="21"/>
        <v>0</v>
      </c>
      <c r="K422" s="42" t="str">
        <f t="shared" si="20"/>
        <v/>
      </c>
    </row>
    <row r="423" s="33" customFormat="1" ht="20.1" hidden="1" customHeight="1" spans="1:11">
      <c r="A423" s="46"/>
      <c r="B423" s="54"/>
      <c r="C423" s="54"/>
      <c r="D423" s="49"/>
      <c r="E423" s="49"/>
      <c r="F423" s="51">
        <v>2060101</v>
      </c>
      <c r="G423" s="52" t="s">
        <v>19</v>
      </c>
      <c r="H423" s="49">
        <v>0</v>
      </c>
      <c r="I423" s="49">
        <v>0</v>
      </c>
      <c r="J423" s="49">
        <f t="shared" si="21"/>
        <v>0</v>
      </c>
      <c r="K423" s="42" t="str">
        <f t="shared" si="20"/>
        <v/>
      </c>
    </row>
    <row r="424" s="33" customFormat="1" ht="20.1" hidden="1" customHeight="1" spans="1:11">
      <c r="A424" s="46"/>
      <c r="B424" s="54"/>
      <c r="C424" s="54"/>
      <c r="D424" s="49"/>
      <c r="E424" s="49"/>
      <c r="F424" s="51">
        <v>2060102</v>
      </c>
      <c r="G424" s="52" t="s">
        <v>21</v>
      </c>
      <c r="H424" s="49">
        <v>0</v>
      </c>
      <c r="I424" s="49">
        <v>0</v>
      </c>
      <c r="J424" s="49">
        <f t="shared" si="21"/>
        <v>0</v>
      </c>
      <c r="K424" s="42" t="str">
        <f t="shared" si="20"/>
        <v/>
      </c>
    </row>
    <row r="425" s="33" customFormat="1" ht="20.1" hidden="1" customHeight="1" spans="1:11">
      <c r="A425" s="46"/>
      <c r="B425" s="54"/>
      <c r="C425" s="54"/>
      <c r="D425" s="49"/>
      <c r="E425" s="49"/>
      <c r="F425" s="51">
        <v>2060103</v>
      </c>
      <c r="G425" s="52" t="s">
        <v>23</v>
      </c>
      <c r="H425" s="49">
        <v>0</v>
      </c>
      <c r="I425" s="49">
        <v>0</v>
      </c>
      <c r="J425" s="49">
        <f t="shared" si="21"/>
        <v>0</v>
      </c>
      <c r="K425" s="42" t="str">
        <f t="shared" si="20"/>
        <v/>
      </c>
    </row>
    <row r="426" s="33" customFormat="1" ht="20.1" hidden="1" customHeight="1" spans="1:11">
      <c r="A426" s="46"/>
      <c r="B426" s="54"/>
      <c r="C426" s="54"/>
      <c r="D426" s="49"/>
      <c r="E426" s="49"/>
      <c r="F426" s="51">
        <v>2060199</v>
      </c>
      <c r="G426" s="52" t="s">
        <v>313</v>
      </c>
      <c r="H426" s="49">
        <v>0</v>
      </c>
      <c r="I426" s="49">
        <v>0</v>
      </c>
      <c r="J426" s="49">
        <f t="shared" si="21"/>
        <v>0</v>
      </c>
      <c r="K426" s="42" t="str">
        <f t="shared" si="20"/>
        <v/>
      </c>
    </row>
    <row r="427" s="33" customFormat="1" ht="20.1" hidden="1" customHeight="1" spans="1:11">
      <c r="A427" s="46"/>
      <c r="B427" s="54"/>
      <c r="C427" s="54"/>
      <c r="D427" s="49"/>
      <c r="E427" s="49"/>
      <c r="F427" s="51">
        <v>20602</v>
      </c>
      <c r="G427" s="52" t="s">
        <v>314</v>
      </c>
      <c r="H427" s="49">
        <f>SUM(H428:H434)</f>
        <v>0</v>
      </c>
      <c r="I427" s="49">
        <f>SUM(I428:I434)</f>
        <v>0</v>
      </c>
      <c r="J427" s="49">
        <f t="shared" si="21"/>
        <v>0</v>
      </c>
      <c r="K427" s="42" t="str">
        <f t="shared" si="20"/>
        <v/>
      </c>
    </row>
    <row r="428" s="33" customFormat="1" ht="20.1" hidden="1" customHeight="1" spans="1:11">
      <c r="A428" s="46"/>
      <c r="B428" s="54"/>
      <c r="C428" s="54"/>
      <c r="D428" s="49"/>
      <c r="E428" s="49"/>
      <c r="F428" s="51">
        <v>2060201</v>
      </c>
      <c r="G428" s="52" t="s">
        <v>315</v>
      </c>
      <c r="H428" s="49">
        <v>0</v>
      </c>
      <c r="I428" s="49">
        <v>0</v>
      </c>
      <c r="J428" s="49">
        <f t="shared" si="21"/>
        <v>0</v>
      </c>
      <c r="K428" s="42" t="str">
        <f t="shared" si="20"/>
        <v/>
      </c>
    </row>
    <row r="429" s="33" customFormat="1" ht="20.1" hidden="1" customHeight="1" spans="1:11">
      <c r="A429" s="46"/>
      <c r="B429" s="54"/>
      <c r="C429" s="54"/>
      <c r="D429" s="49"/>
      <c r="E429" s="49"/>
      <c r="F429" s="51">
        <v>2060203</v>
      </c>
      <c r="G429" s="52" t="s">
        <v>316</v>
      </c>
      <c r="H429" s="49">
        <v>0</v>
      </c>
      <c r="I429" s="49">
        <v>0</v>
      </c>
      <c r="J429" s="49">
        <f t="shared" si="21"/>
        <v>0</v>
      </c>
      <c r="K429" s="42" t="str">
        <f t="shared" si="20"/>
        <v/>
      </c>
    </row>
    <row r="430" s="33" customFormat="1" ht="20.1" hidden="1" customHeight="1" spans="1:11">
      <c r="A430" s="46"/>
      <c r="B430" s="54"/>
      <c r="C430" s="54"/>
      <c r="D430" s="49"/>
      <c r="E430" s="49"/>
      <c r="F430" s="51">
        <v>2060204</v>
      </c>
      <c r="G430" s="52" t="s">
        <v>317</v>
      </c>
      <c r="H430" s="49">
        <v>0</v>
      </c>
      <c r="I430" s="49">
        <v>0</v>
      </c>
      <c r="J430" s="49">
        <f t="shared" si="21"/>
        <v>0</v>
      </c>
      <c r="K430" s="42" t="str">
        <f t="shared" si="20"/>
        <v/>
      </c>
    </row>
    <row r="431" s="33" customFormat="1" ht="20.1" hidden="1" customHeight="1" spans="1:11">
      <c r="A431" s="46"/>
      <c r="B431" s="54"/>
      <c r="C431" s="54"/>
      <c r="D431" s="49"/>
      <c r="E431" s="49"/>
      <c r="F431" s="51">
        <v>2060205</v>
      </c>
      <c r="G431" s="52" t="s">
        <v>318</v>
      </c>
      <c r="H431" s="49">
        <v>0</v>
      </c>
      <c r="I431" s="49">
        <v>0</v>
      </c>
      <c r="J431" s="49">
        <f t="shared" si="21"/>
        <v>0</v>
      </c>
      <c r="K431" s="42" t="str">
        <f t="shared" si="20"/>
        <v/>
      </c>
    </row>
    <row r="432" s="33" customFormat="1" ht="20.1" hidden="1" customHeight="1" spans="1:11">
      <c r="A432" s="46"/>
      <c r="B432" s="54"/>
      <c r="C432" s="54"/>
      <c r="D432" s="49"/>
      <c r="E432" s="49"/>
      <c r="F432" s="51">
        <v>2060206</v>
      </c>
      <c r="G432" s="52" t="s">
        <v>319</v>
      </c>
      <c r="H432" s="49">
        <v>0</v>
      </c>
      <c r="I432" s="49">
        <v>0</v>
      </c>
      <c r="J432" s="49">
        <f t="shared" si="21"/>
        <v>0</v>
      </c>
      <c r="K432" s="42" t="str">
        <f t="shared" si="20"/>
        <v/>
      </c>
    </row>
    <row r="433" s="33" customFormat="1" ht="20.1" hidden="1" customHeight="1" spans="1:11">
      <c r="A433" s="46"/>
      <c r="B433" s="54"/>
      <c r="C433" s="54"/>
      <c r="D433" s="49"/>
      <c r="E433" s="49"/>
      <c r="F433" s="51">
        <v>2060207</v>
      </c>
      <c r="G433" s="52" t="s">
        <v>320</v>
      </c>
      <c r="H433" s="49">
        <v>0</v>
      </c>
      <c r="I433" s="49">
        <v>0</v>
      </c>
      <c r="J433" s="49">
        <f t="shared" si="21"/>
        <v>0</v>
      </c>
      <c r="K433" s="42" t="str">
        <f t="shared" si="20"/>
        <v/>
      </c>
    </row>
    <row r="434" s="33" customFormat="1" ht="20.1" hidden="1" customHeight="1" spans="1:11">
      <c r="A434" s="46"/>
      <c r="B434" s="54"/>
      <c r="C434" s="54"/>
      <c r="D434" s="49"/>
      <c r="E434" s="49"/>
      <c r="F434" s="51">
        <v>2060299</v>
      </c>
      <c r="G434" s="52" t="s">
        <v>321</v>
      </c>
      <c r="H434" s="49">
        <v>0</v>
      </c>
      <c r="I434" s="49">
        <v>0</v>
      </c>
      <c r="J434" s="49">
        <f t="shared" si="21"/>
        <v>0</v>
      </c>
      <c r="K434" s="42" t="str">
        <f t="shared" si="20"/>
        <v/>
      </c>
    </row>
    <row r="435" s="33" customFormat="1" ht="20.1" hidden="1" customHeight="1" spans="1:11">
      <c r="A435" s="46"/>
      <c r="B435" s="54"/>
      <c r="C435" s="54"/>
      <c r="D435" s="49"/>
      <c r="E435" s="49"/>
      <c r="F435" s="51">
        <v>20603</v>
      </c>
      <c r="G435" s="52" t="s">
        <v>322</v>
      </c>
      <c r="H435" s="49">
        <f>SUM(H436:H440)</f>
        <v>0</v>
      </c>
      <c r="I435" s="49">
        <f>SUM(I436:I440)</f>
        <v>0</v>
      </c>
      <c r="J435" s="49">
        <f t="shared" si="21"/>
        <v>0</v>
      </c>
      <c r="K435" s="42" t="str">
        <f t="shared" si="20"/>
        <v/>
      </c>
    </row>
    <row r="436" s="33" customFormat="1" ht="20.1" hidden="1" customHeight="1" spans="1:11">
      <c r="A436" s="46"/>
      <c r="B436" s="54"/>
      <c r="C436" s="54"/>
      <c r="D436" s="49"/>
      <c r="E436" s="49"/>
      <c r="F436" s="51">
        <v>2060301</v>
      </c>
      <c r="G436" s="52" t="s">
        <v>315</v>
      </c>
      <c r="H436" s="49">
        <v>0</v>
      </c>
      <c r="I436" s="49">
        <v>0</v>
      </c>
      <c r="J436" s="49">
        <f t="shared" si="21"/>
        <v>0</v>
      </c>
      <c r="K436" s="42" t="str">
        <f t="shared" si="20"/>
        <v/>
      </c>
    </row>
    <row r="437" s="33" customFormat="1" ht="20.1" hidden="1" customHeight="1" spans="1:11">
      <c r="A437" s="46"/>
      <c r="B437" s="54"/>
      <c r="C437" s="54"/>
      <c r="D437" s="49"/>
      <c r="E437" s="49"/>
      <c r="F437" s="51">
        <v>2060302</v>
      </c>
      <c r="G437" s="52" t="s">
        <v>323</v>
      </c>
      <c r="H437" s="49">
        <v>0</v>
      </c>
      <c r="I437" s="49">
        <v>0</v>
      </c>
      <c r="J437" s="49">
        <f t="shared" si="21"/>
        <v>0</v>
      </c>
      <c r="K437" s="42" t="str">
        <f t="shared" si="20"/>
        <v/>
      </c>
    </row>
    <row r="438" s="33" customFormat="1" ht="20.1" hidden="1" customHeight="1" spans="1:11">
      <c r="A438" s="46"/>
      <c r="B438" s="54"/>
      <c r="C438" s="54"/>
      <c r="D438" s="49"/>
      <c r="E438" s="49"/>
      <c r="F438" s="51">
        <v>2060303</v>
      </c>
      <c r="G438" s="52" t="s">
        <v>324</v>
      </c>
      <c r="H438" s="49">
        <v>0</v>
      </c>
      <c r="I438" s="49">
        <v>0</v>
      </c>
      <c r="J438" s="49">
        <f t="shared" si="21"/>
        <v>0</v>
      </c>
      <c r="K438" s="42" t="str">
        <f t="shared" si="20"/>
        <v/>
      </c>
    </row>
    <row r="439" s="33" customFormat="1" ht="20.1" hidden="1" customHeight="1" spans="1:11">
      <c r="A439" s="46"/>
      <c r="B439" s="54"/>
      <c r="C439" s="54"/>
      <c r="D439" s="49"/>
      <c r="E439" s="49"/>
      <c r="F439" s="51">
        <v>2060304</v>
      </c>
      <c r="G439" s="52" t="s">
        <v>325</v>
      </c>
      <c r="H439" s="49">
        <v>0</v>
      </c>
      <c r="I439" s="49">
        <v>0</v>
      </c>
      <c r="J439" s="49">
        <f t="shared" si="21"/>
        <v>0</v>
      </c>
      <c r="K439" s="42" t="str">
        <f t="shared" si="20"/>
        <v/>
      </c>
    </row>
    <row r="440" s="33" customFormat="1" ht="20.1" hidden="1" customHeight="1" spans="1:11">
      <c r="A440" s="46"/>
      <c r="B440" s="54"/>
      <c r="C440" s="54"/>
      <c r="D440" s="49"/>
      <c r="E440" s="49"/>
      <c r="F440" s="51">
        <v>2060399</v>
      </c>
      <c r="G440" s="52" t="s">
        <v>326</v>
      </c>
      <c r="H440" s="49">
        <v>0</v>
      </c>
      <c r="I440" s="49">
        <v>0</v>
      </c>
      <c r="J440" s="49">
        <f t="shared" si="21"/>
        <v>0</v>
      </c>
      <c r="K440" s="42" t="str">
        <f t="shared" ref="K440:K503" si="22">IF(H440=0,"",J440/H440)</f>
        <v/>
      </c>
    </row>
    <row r="441" s="33" customFormat="1" ht="20.1" hidden="1" customHeight="1" spans="1:11">
      <c r="A441" s="46"/>
      <c r="B441" s="54"/>
      <c r="C441" s="54"/>
      <c r="D441" s="49"/>
      <c r="E441" s="49"/>
      <c r="F441" s="51">
        <v>20604</v>
      </c>
      <c r="G441" s="52" t="s">
        <v>327</v>
      </c>
      <c r="H441" s="49">
        <f>SUM(H442:H444)</f>
        <v>0</v>
      </c>
      <c r="I441" s="49">
        <f>SUM(I442:I444)</f>
        <v>0</v>
      </c>
      <c r="J441" s="49">
        <f t="shared" si="21"/>
        <v>0</v>
      </c>
      <c r="K441" s="50" t="str">
        <f t="shared" si="22"/>
        <v/>
      </c>
    </row>
    <row r="442" s="33" customFormat="1" ht="20.1" hidden="1" customHeight="1" spans="1:11">
      <c r="A442" s="46"/>
      <c r="B442" s="54"/>
      <c r="C442" s="54"/>
      <c r="D442" s="49"/>
      <c r="E442" s="49"/>
      <c r="F442" s="51">
        <v>2060401</v>
      </c>
      <c r="G442" s="52" t="s">
        <v>315</v>
      </c>
      <c r="H442" s="49">
        <v>0</v>
      </c>
      <c r="I442" s="49">
        <v>0</v>
      </c>
      <c r="J442" s="49">
        <f t="shared" si="21"/>
        <v>0</v>
      </c>
      <c r="K442" s="50" t="str">
        <f t="shared" si="22"/>
        <v/>
      </c>
    </row>
    <row r="443" s="33" customFormat="1" ht="20.1" hidden="1" customHeight="1" spans="1:11">
      <c r="A443" s="46"/>
      <c r="B443" s="54"/>
      <c r="C443" s="54"/>
      <c r="D443" s="49"/>
      <c r="E443" s="49"/>
      <c r="F443" s="51">
        <v>2060404</v>
      </c>
      <c r="G443" s="52" t="s">
        <v>328</v>
      </c>
      <c r="H443" s="49">
        <v>0</v>
      </c>
      <c r="I443" s="49">
        <v>0</v>
      </c>
      <c r="J443" s="49">
        <f t="shared" si="21"/>
        <v>0</v>
      </c>
      <c r="K443" s="50" t="str">
        <f t="shared" si="22"/>
        <v/>
      </c>
    </row>
    <row r="444" s="33" customFormat="1" ht="20.1" hidden="1" customHeight="1" spans="1:11">
      <c r="A444" s="46"/>
      <c r="B444" s="54"/>
      <c r="C444" s="54"/>
      <c r="D444" s="49"/>
      <c r="E444" s="49"/>
      <c r="F444" s="51">
        <v>2060499</v>
      </c>
      <c r="G444" s="52" t="s">
        <v>329</v>
      </c>
      <c r="H444" s="59"/>
      <c r="I444" s="59"/>
      <c r="J444" s="49">
        <f t="shared" si="21"/>
        <v>0</v>
      </c>
      <c r="K444" s="50" t="str">
        <f t="shared" si="22"/>
        <v/>
      </c>
    </row>
    <row r="445" s="33" customFormat="1" ht="20.1" hidden="1" customHeight="1" spans="1:11">
      <c r="A445" s="46"/>
      <c r="B445" s="54"/>
      <c r="C445" s="54"/>
      <c r="D445" s="49"/>
      <c r="E445" s="49"/>
      <c r="F445" s="51">
        <v>20605</v>
      </c>
      <c r="G445" s="52" t="s">
        <v>330</v>
      </c>
      <c r="H445" s="49">
        <f>SUM(H446:H449)</f>
        <v>0</v>
      </c>
      <c r="I445" s="49">
        <f>SUM(I446:I449)</f>
        <v>0</v>
      </c>
      <c r="J445" s="49">
        <f t="shared" ref="J445:J508" si="23">I445-H445</f>
        <v>0</v>
      </c>
      <c r="K445" s="42" t="str">
        <f t="shared" si="22"/>
        <v/>
      </c>
    </row>
    <row r="446" s="33" customFormat="1" ht="20.1" hidden="1" customHeight="1" spans="1:11">
      <c r="A446" s="46"/>
      <c r="B446" s="54"/>
      <c r="C446" s="54"/>
      <c r="D446" s="49"/>
      <c r="E446" s="49"/>
      <c r="F446" s="51">
        <v>2060501</v>
      </c>
      <c r="G446" s="52" t="s">
        <v>315</v>
      </c>
      <c r="H446" s="49">
        <v>0</v>
      </c>
      <c r="I446" s="49">
        <v>0</v>
      </c>
      <c r="J446" s="49">
        <f t="shared" si="23"/>
        <v>0</v>
      </c>
      <c r="K446" s="42" t="str">
        <f t="shared" si="22"/>
        <v/>
      </c>
    </row>
    <row r="447" s="33" customFormat="1" ht="20.1" hidden="1" customHeight="1" spans="1:11">
      <c r="A447" s="46"/>
      <c r="B447" s="54"/>
      <c r="C447" s="54"/>
      <c r="D447" s="49"/>
      <c r="E447" s="49"/>
      <c r="F447" s="51">
        <v>2060502</v>
      </c>
      <c r="G447" s="52" t="s">
        <v>331</v>
      </c>
      <c r="H447" s="49">
        <v>0</v>
      </c>
      <c r="I447" s="49">
        <v>0</v>
      </c>
      <c r="J447" s="49">
        <f t="shared" si="23"/>
        <v>0</v>
      </c>
      <c r="K447" s="42" t="str">
        <f t="shared" si="22"/>
        <v/>
      </c>
    </row>
    <row r="448" s="33" customFormat="1" ht="20.1" hidden="1" customHeight="1" spans="1:11">
      <c r="A448" s="46"/>
      <c r="B448" s="54"/>
      <c r="C448" s="54"/>
      <c r="D448" s="49"/>
      <c r="E448" s="49"/>
      <c r="F448" s="51">
        <v>2060503</v>
      </c>
      <c r="G448" s="52" t="s">
        <v>332</v>
      </c>
      <c r="H448" s="49">
        <v>0</v>
      </c>
      <c r="I448" s="49">
        <v>0</v>
      </c>
      <c r="J448" s="49">
        <f t="shared" si="23"/>
        <v>0</v>
      </c>
      <c r="K448" s="42" t="str">
        <f t="shared" si="22"/>
        <v/>
      </c>
    </row>
    <row r="449" s="33" customFormat="1" ht="20.1" hidden="1" customHeight="1" spans="1:11">
      <c r="A449" s="46"/>
      <c r="B449" s="54"/>
      <c r="C449" s="54"/>
      <c r="D449" s="49"/>
      <c r="E449" s="49"/>
      <c r="F449" s="51">
        <v>2060599</v>
      </c>
      <c r="G449" s="52" t="s">
        <v>333</v>
      </c>
      <c r="H449" s="49">
        <v>0</v>
      </c>
      <c r="I449" s="49">
        <v>0</v>
      </c>
      <c r="J449" s="49">
        <f t="shared" si="23"/>
        <v>0</v>
      </c>
      <c r="K449" s="42" t="str">
        <f t="shared" si="22"/>
        <v/>
      </c>
    </row>
    <row r="450" s="33" customFormat="1" ht="20.1" hidden="1" customHeight="1" spans="1:11">
      <c r="A450" s="46"/>
      <c r="B450" s="54"/>
      <c r="C450" s="54"/>
      <c r="D450" s="49"/>
      <c r="E450" s="49"/>
      <c r="F450" s="51">
        <v>20606</v>
      </c>
      <c r="G450" s="52" t="s">
        <v>334</v>
      </c>
      <c r="H450" s="49">
        <f>SUM(H451:H454)</f>
        <v>0</v>
      </c>
      <c r="I450" s="49">
        <f>SUM(I451:I454)</f>
        <v>0</v>
      </c>
      <c r="J450" s="49">
        <f t="shared" si="23"/>
        <v>0</v>
      </c>
      <c r="K450" s="42" t="str">
        <f t="shared" si="22"/>
        <v/>
      </c>
    </row>
    <row r="451" s="33" customFormat="1" ht="20.1" hidden="1" customHeight="1" spans="1:11">
      <c r="A451" s="46"/>
      <c r="B451" s="54"/>
      <c r="C451" s="54"/>
      <c r="D451" s="49"/>
      <c r="E451" s="49"/>
      <c r="F451" s="51">
        <v>2060601</v>
      </c>
      <c r="G451" s="52" t="s">
        <v>335</v>
      </c>
      <c r="H451" s="49">
        <v>0</v>
      </c>
      <c r="I451" s="49">
        <v>0</v>
      </c>
      <c r="J451" s="49">
        <f t="shared" si="23"/>
        <v>0</v>
      </c>
      <c r="K451" s="42" t="str">
        <f t="shared" si="22"/>
        <v/>
      </c>
    </row>
    <row r="452" s="33" customFormat="1" ht="20.1" hidden="1" customHeight="1" spans="1:11">
      <c r="A452" s="46"/>
      <c r="B452" s="54"/>
      <c r="C452" s="54"/>
      <c r="D452" s="49"/>
      <c r="E452" s="49"/>
      <c r="F452" s="51">
        <v>2060602</v>
      </c>
      <c r="G452" s="52" t="s">
        <v>336</v>
      </c>
      <c r="H452" s="49">
        <v>0</v>
      </c>
      <c r="I452" s="49">
        <v>0</v>
      </c>
      <c r="J452" s="49">
        <f t="shared" si="23"/>
        <v>0</v>
      </c>
      <c r="K452" s="42" t="str">
        <f t="shared" si="22"/>
        <v/>
      </c>
    </row>
    <row r="453" s="33" customFormat="1" ht="20.1" hidden="1" customHeight="1" spans="1:11">
      <c r="A453" s="46"/>
      <c r="B453" s="54"/>
      <c r="C453" s="54"/>
      <c r="D453" s="49"/>
      <c r="E453" s="49"/>
      <c r="F453" s="51">
        <v>2060603</v>
      </c>
      <c r="G453" s="52" t="s">
        <v>337</v>
      </c>
      <c r="H453" s="49">
        <v>0</v>
      </c>
      <c r="I453" s="49">
        <v>0</v>
      </c>
      <c r="J453" s="49">
        <f t="shared" si="23"/>
        <v>0</v>
      </c>
      <c r="K453" s="42" t="str">
        <f t="shared" si="22"/>
        <v/>
      </c>
    </row>
    <row r="454" s="33" customFormat="1" ht="20.1" hidden="1" customHeight="1" spans="1:11">
      <c r="A454" s="46"/>
      <c r="B454" s="54"/>
      <c r="C454" s="54"/>
      <c r="D454" s="49"/>
      <c r="E454" s="49"/>
      <c r="F454" s="51">
        <v>2060699</v>
      </c>
      <c r="G454" s="52" t="s">
        <v>338</v>
      </c>
      <c r="H454" s="49">
        <v>0</v>
      </c>
      <c r="I454" s="49">
        <v>0</v>
      </c>
      <c r="J454" s="49">
        <f t="shared" si="23"/>
        <v>0</v>
      </c>
      <c r="K454" s="42" t="str">
        <f t="shared" si="22"/>
        <v/>
      </c>
    </row>
    <row r="455" s="33" customFormat="1" ht="20.1" hidden="1" customHeight="1" spans="1:11">
      <c r="A455" s="46"/>
      <c r="B455" s="54"/>
      <c r="C455" s="54"/>
      <c r="D455" s="49"/>
      <c r="E455" s="49"/>
      <c r="F455" s="51">
        <v>20607</v>
      </c>
      <c r="G455" s="52" t="s">
        <v>339</v>
      </c>
      <c r="H455" s="49">
        <f>SUM(H456:H461)</f>
        <v>0</v>
      </c>
      <c r="I455" s="49">
        <f>SUM(I456:I461)</f>
        <v>0</v>
      </c>
      <c r="J455" s="49">
        <f t="shared" si="23"/>
        <v>0</v>
      </c>
      <c r="K455" s="42" t="str">
        <f t="shared" si="22"/>
        <v/>
      </c>
    </row>
    <row r="456" s="33" customFormat="1" ht="20.1" hidden="1" customHeight="1" spans="1:11">
      <c r="A456" s="46"/>
      <c r="B456" s="54"/>
      <c r="C456" s="54"/>
      <c r="D456" s="49"/>
      <c r="E456" s="49"/>
      <c r="F456" s="51">
        <v>2060701</v>
      </c>
      <c r="G456" s="52" t="s">
        <v>315</v>
      </c>
      <c r="H456" s="49">
        <v>0</v>
      </c>
      <c r="I456" s="49">
        <v>0</v>
      </c>
      <c r="J456" s="49">
        <f t="shared" si="23"/>
        <v>0</v>
      </c>
      <c r="K456" s="42" t="str">
        <f t="shared" si="22"/>
        <v/>
      </c>
    </row>
    <row r="457" s="33" customFormat="1" ht="20.1" hidden="1" customHeight="1" spans="1:11">
      <c r="A457" s="46"/>
      <c r="B457" s="54"/>
      <c r="C457" s="54"/>
      <c r="D457" s="49"/>
      <c r="E457" s="49"/>
      <c r="F457" s="51">
        <v>2060702</v>
      </c>
      <c r="G457" s="52" t="s">
        <v>340</v>
      </c>
      <c r="H457" s="49">
        <v>0</v>
      </c>
      <c r="I457" s="49">
        <v>0</v>
      </c>
      <c r="J457" s="49">
        <f t="shared" si="23"/>
        <v>0</v>
      </c>
      <c r="K457" s="42" t="str">
        <f t="shared" si="22"/>
        <v/>
      </c>
    </row>
    <row r="458" s="33" customFormat="1" ht="20.1" hidden="1" customHeight="1" spans="1:11">
      <c r="A458" s="46"/>
      <c r="B458" s="54"/>
      <c r="C458" s="54"/>
      <c r="D458" s="49"/>
      <c r="E458" s="49"/>
      <c r="F458" s="51">
        <v>2060703</v>
      </c>
      <c r="G458" s="52" t="s">
        <v>341</v>
      </c>
      <c r="H458" s="49">
        <v>0</v>
      </c>
      <c r="I458" s="49">
        <v>0</v>
      </c>
      <c r="J458" s="49">
        <f t="shared" si="23"/>
        <v>0</v>
      </c>
      <c r="K458" s="42" t="str">
        <f t="shared" si="22"/>
        <v/>
      </c>
    </row>
    <row r="459" s="33" customFormat="1" ht="20.1" hidden="1" customHeight="1" spans="1:11">
      <c r="A459" s="46"/>
      <c r="B459" s="54"/>
      <c r="C459" s="54"/>
      <c r="D459" s="49"/>
      <c r="E459" s="49"/>
      <c r="F459" s="51">
        <v>2060704</v>
      </c>
      <c r="G459" s="52" t="s">
        <v>342</v>
      </c>
      <c r="H459" s="49">
        <v>0</v>
      </c>
      <c r="I459" s="49">
        <v>0</v>
      </c>
      <c r="J459" s="49">
        <f t="shared" si="23"/>
        <v>0</v>
      </c>
      <c r="K459" s="42" t="str">
        <f t="shared" si="22"/>
        <v/>
      </c>
    </row>
    <row r="460" s="33" customFormat="1" ht="20.1" hidden="1" customHeight="1" spans="1:11">
      <c r="A460" s="46"/>
      <c r="B460" s="54"/>
      <c r="C460" s="54"/>
      <c r="D460" s="49"/>
      <c r="E460" s="49"/>
      <c r="F460" s="51">
        <v>2060705</v>
      </c>
      <c r="G460" s="52" t="s">
        <v>343</v>
      </c>
      <c r="H460" s="49">
        <v>0</v>
      </c>
      <c r="I460" s="49">
        <v>0</v>
      </c>
      <c r="J460" s="49">
        <f t="shared" si="23"/>
        <v>0</v>
      </c>
      <c r="K460" s="42" t="str">
        <f t="shared" si="22"/>
        <v/>
      </c>
    </row>
    <row r="461" s="33" customFormat="1" ht="20.1" hidden="1" customHeight="1" spans="1:11">
      <c r="A461" s="46"/>
      <c r="B461" s="54"/>
      <c r="C461" s="54"/>
      <c r="D461" s="49"/>
      <c r="E461" s="49"/>
      <c r="F461" s="51">
        <v>2060799</v>
      </c>
      <c r="G461" s="52" t="s">
        <v>344</v>
      </c>
      <c r="H461" s="49">
        <v>0</v>
      </c>
      <c r="I461" s="49">
        <v>0</v>
      </c>
      <c r="J461" s="49">
        <f t="shared" si="23"/>
        <v>0</v>
      </c>
      <c r="K461" s="42" t="str">
        <f t="shared" si="22"/>
        <v/>
      </c>
    </row>
    <row r="462" s="33" customFormat="1" ht="20.1" hidden="1" customHeight="1" spans="1:11">
      <c r="A462" s="46"/>
      <c r="B462" s="54"/>
      <c r="C462" s="54"/>
      <c r="D462" s="49"/>
      <c r="E462" s="49"/>
      <c r="F462" s="51">
        <v>20608</v>
      </c>
      <c r="G462" s="52" t="s">
        <v>345</v>
      </c>
      <c r="H462" s="49">
        <f>SUM(H463:H465)</f>
        <v>0</v>
      </c>
      <c r="I462" s="49">
        <f>SUM(I463:I465)</f>
        <v>0</v>
      </c>
      <c r="J462" s="49">
        <f t="shared" si="23"/>
        <v>0</v>
      </c>
      <c r="K462" s="42" t="str">
        <f t="shared" si="22"/>
        <v/>
      </c>
    </row>
    <row r="463" s="33" customFormat="1" ht="20.1" hidden="1" customHeight="1" spans="1:11">
      <c r="A463" s="46"/>
      <c r="B463" s="54"/>
      <c r="C463" s="54"/>
      <c r="D463" s="49"/>
      <c r="E463" s="49"/>
      <c r="F463" s="51">
        <v>2060801</v>
      </c>
      <c r="G463" s="52" t="s">
        <v>346</v>
      </c>
      <c r="H463" s="49">
        <v>0</v>
      </c>
      <c r="I463" s="49">
        <v>0</v>
      </c>
      <c r="J463" s="49">
        <f t="shared" si="23"/>
        <v>0</v>
      </c>
      <c r="K463" s="42" t="str">
        <f t="shared" si="22"/>
        <v/>
      </c>
    </row>
    <row r="464" s="33" customFormat="1" ht="20.1" hidden="1" customHeight="1" spans="1:11">
      <c r="A464" s="46"/>
      <c r="B464" s="54"/>
      <c r="C464" s="54"/>
      <c r="D464" s="49"/>
      <c r="E464" s="49"/>
      <c r="F464" s="51">
        <v>2060802</v>
      </c>
      <c r="G464" s="52" t="s">
        <v>347</v>
      </c>
      <c r="H464" s="49">
        <v>0</v>
      </c>
      <c r="I464" s="49">
        <v>0</v>
      </c>
      <c r="J464" s="49">
        <f t="shared" si="23"/>
        <v>0</v>
      </c>
      <c r="K464" s="42" t="str">
        <f t="shared" si="22"/>
        <v/>
      </c>
    </row>
    <row r="465" s="33" customFormat="1" ht="20.1" hidden="1" customHeight="1" spans="1:11">
      <c r="A465" s="46"/>
      <c r="B465" s="54"/>
      <c r="C465" s="54"/>
      <c r="D465" s="49"/>
      <c r="E465" s="49"/>
      <c r="F465" s="51">
        <v>2060899</v>
      </c>
      <c r="G465" s="52" t="s">
        <v>348</v>
      </c>
      <c r="H465" s="49">
        <v>0</v>
      </c>
      <c r="I465" s="49">
        <v>0</v>
      </c>
      <c r="J465" s="49">
        <f t="shared" si="23"/>
        <v>0</v>
      </c>
      <c r="K465" s="42" t="str">
        <f t="shared" si="22"/>
        <v/>
      </c>
    </row>
    <row r="466" s="33" customFormat="1" ht="20.1" hidden="1" customHeight="1" spans="1:11">
      <c r="A466" s="46"/>
      <c r="B466" s="54"/>
      <c r="C466" s="54"/>
      <c r="D466" s="49"/>
      <c r="E466" s="49"/>
      <c r="F466" s="51">
        <v>20609</v>
      </c>
      <c r="G466" s="52" t="s">
        <v>349</v>
      </c>
      <c r="H466" s="49">
        <f>SUM(H467:H469)</f>
        <v>0</v>
      </c>
      <c r="I466" s="49">
        <f>SUM(I467:I469)</f>
        <v>0</v>
      </c>
      <c r="J466" s="49">
        <f t="shared" si="23"/>
        <v>0</v>
      </c>
      <c r="K466" s="42" t="str">
        <f t="shared" si="22"/>
        <v/>
      </c>
    </row>
    <row r="467" s="33" customFormat="1" ht="20.1" hidden="1" customHeight="1" spans="1:11">
      <c r="A467" s="46"/>
      <c r="B467" s="54"/>
      <c r="C467" s="54"/>
      <c r="D467" s="49"/>
      <c r="E467" s="49"/>
      <c r="F467" s="51">
        <v>2060901</v>
      </c>
      <c r="G467" s="52" t="s">
        <v>350</v>
      </c>
      <c r="H467" s="49">
        <v>0</v>
      </c>
      <c r="I467" s="49">
        <v>0</v>
      </c>
      <c r="J467" s="49">
        <f t="shared" si="23"/>
        <v>0</v>
      </c>
      <c r="K467" s="42" t="str">
        <f t="shared" si="22"/>
        <v/>
      </c>
    </row>
    <row r="468" s="33" customFormat="1" ht="20.1" hidden="1" customHeight="1" spans="1:11">
      <c r="A468" s="46"/>
      <c r="B468" s="54"/>
      <c r="C468" s="54"/>
      <c r="D468" s="49"/>
      <c r="E468" s="49"/>
      <c r="F468" s="51">
        <v>2060902</v>
      </c>
      <c r="G468" s="52" t="s">
        <v>351</v>
      </c>
      <c r="H468" s="49">
        <v>0</v>
      </c>
      <c r="I468" s="49">
        <v>0</v>
      </c>
      <c r="J468" s="49">
        <f t="shared" si="23"/>
        <v>0</v>
      </c>
      <c r="K468" s="42" t="str">
        <f t="shared" si="22"/>
        <v/>
      </c>
    </row>
    <row r="469" s="33" customFormat="1" ht="20.1" hidden="1" customHeight="1" spans="1:11">
      <c r="A469" s="46"/>
      <c r="B469" s="54"/>
      <c r="C469" s="54"/>
      <c r="D469" s="49"/>
      <c r="E469" s="49"/>
      <c r="F469" s="51">
        <v>2060999</v>
      </c>
      <c r="G469" s="52" t="s">
        <v>352</v>
      </c>
      <c r="H469" s="49">
        <v>0</v>
      </c>
      <c r="I469" s="49">
        <v>0</v>
      </c>
      <c r="J469" s="49">
        <f t="shared" si="23"/>
        <v>0</v>
      </c>
      <c r="K469" s="42" t="str">
        <f t="shared" si="22"/>
        <v/>
      </c>
    </row>
    <row r="470" s="33" customFormat="1" ht="20.1" hidden="1" customHeight="1" spans="1:11">
      <c r="A470" s="46"/>
      <c r="B470" s="54"/>
      <c r="C470" s="54"/>
      <c r="D470" s="49"/>
      <c r="E470" s="49"/>
      <c r="F470" s="51">
        <v>20699</v>
      </c>
      <c r="G470" s="52" t="s">
        <v>353</v>
      </c>
      <c r="H470" s="49">
        <f>H471+H472+H473+H474</f>
        <v>3000</v>
      </c>
      <c r="I470" s="49">
        <f>I471+I472+I473+I474</f>
        <v>3000</v>
      </c>
      <c r="J470" s="49">
        <f t="shared" si="23"/>
        <v>0</v>
      </c>
      <c r="K470" s="42">
        <f t="shared" si="22"/>
        <v>0</v>
      </c>
    </row>
    <row r="471" s="33" customFormat="1" ht="20.1" hidden="1" customHeight="1" spans="1:11">
      <c r="A471" s="46"/>
      <c r="B471" s="54"/>
      <c r="C471" s="54"/>
      <c r="D471" s="49"/>
      <c r="E471" s="49"/>
      <c r="F471" s="51">
        <v>2069901</v>
      </c>
      <c r="G471" s="52" t="s">
        <v>354</v>
      </c>
      <c r="H471" s="49">
        <v>0</v>
      </c>
      <c r="I471" s="49">
        <v>0</v>
      </c>
      <c r="J471" s="49">
        <f t="shared" si="23"/>
        <v>0</v>
      </c>
      <c r="K471" s="42" t="str">
        <f t="shared" si="22"/>
        <v/>
      </c>
    </row>
    <row r="472" s="33" customFormat="1" ht="20.1" hidden="1" customHeight="1" spans="1:11">
      <c r="A472" s="46"/>
      <c r="B472" s="54"/>
      <c r="C472" s="54"/>
      <c r="D472" s="49"/>
      <c r="E472" s="49"/>
      <c r="F472" s="51">
        <v>2069902</v>
      </c>
      <c r="G472" s="52" t="s">
        <v>355</v>
      </c>
      <c r="H472" s="49">
        <v>0</v>
      </c>
      <c r="I472" s="49">
        <v>0</v>
      </c>
      <c r="J472" s="49">
        <f t="shared" si="23"/>
        <v>0</v>
      </c>
      <c r="K472" s="42" t="str">
        <f t="shared" si="22"/>
        <v/>
      </c>
    </row>
    <row r="473" s="33" customFormat="1" ht="20.1" hidden="1" customHeight="1" spans="1:11">
      <c r="A473" s="46"/>
      <c r="B473" s="54"/>
      <c r="C473" s="54"/>
      <c r="D473" s="49"/>
      <c r="E473" s="49"/>
      <c r="F473" s="51">
        <v>2069903</v>
      </c>
      <c r="G473" s="52" t="s">
        <v>356</v>
      </c>
      <c r="H473" s="49">
        <v>0</v>
      </c>
      <c r="I473" s="49">
        <v>0</v>
      </c>
      <c r="J473" s="49">
        <f t="shared" si="23"/>
        <v>0</v>
      </c>
      <c r="K473" s="42" t="str">
        <f t="shared" si="22"/>
        <v/>
      </c>
    </row>
    <row r="474" s="33" customFormat="1" ht="20.1" hidden="1" customHeight="1" spans="1:11">
      <c r="A474" s="46"/>
      <c r="B474" s="54"/>
      <c r="C474" s="54"/>
      <c r="D474" s="49"/>
      <c r="E474" s="49"/>
      <c r="F474" s="51">
        <v>2069999</v>
      </c>
      <c r="G474" s="52" t="s">
        <v>357</v>
      </c>
      <c r="H474" s="49">
        <v>3000</v>
      </c>
      <c r="I474" s="49">
        <v>3000</v>
      </c>
      <c r="J474" s="49">
        <f t="shared" si="23"/>
        <v>0</v>
      </c>
      <c r="K474" s="42">
        <f t="shared" si="22"/>
        <v>0</v>
      </c>
    </row>
    <row r="475" s="33" customFormat="1" ht="19" customHeight="1" spans="1:11">
      <c r="A475" s="46"/>
      <c r="B475" s="54"/>
      <c r="C475" s="54"/>
      <c r="D475" s="49"/>
      <c r="E475" s="50"/>
      <c r="F475" s="43">
        <v>207</v>
      </c>
      <c r="G475" s="44" t="s">
        <v>358</v>
      </c>
      <c r="H475" s="45">
        <f>H476+H492+H500+H511+H520+H528</f>
        <v>118</v>
      </c>
      <c r="I475" s="45">
        <f>I476+I492+I500+I511+I520+I528</f>
        <v>118</v>
      </c>
      <c r="J475" s="45">
        <f t="shared" si="23"/>
        <v>0</v>
      </c>
      <c r="K475" s="42">
        <f t="shared" si="22"/>
        <v>0</v>
      </c>
    </row>
    <row r="476" s="33" customFormat="1" ht="20.1" hidden="1" customHeight="1" spans="1:11">
      <c r="A476" s="46"/>
      <c r="B476" s="54"/>
      <c r="C476" s="54"/>
      <c r="D476" s="49"/>
      <c r="E476" s="49"/>
      <c r="F476" s="51">
        <v>20701</v>
      </c>
      <c r="G476" s="52" t="s">
        <v>359</v>
      </c>
      <c r="H476" s="49">
        <f>SUM(H477:H491)</f>
        <v>15</v>
      </c>
      <c r="I476" s="49">
        <f>SUM(I477:I491)</f>
        <v>15</v>
      </c>
      <c r="J476" s="49">
        <f t="shared" si="23"/>
        <v>0</v>
      </c>
      <c r="K476" s="42">
        <f t="shared" si="22"/>
        <v>0</v>
      </c>
    </row>
    <row r="477" s="33" customFormat="1" ht="20.1" hidden="1" customHeight="1" spans="1:11">
      <c r="A477" s="46"/>
      <c r="B477" s="54"/>
      <c r="C477" s="54"/>
      <c r="D477" s="49"/>
      <c r="E477" s="49"/>
      <c r="F477" s="51">
        <v>2070101</v>
      </c>
      <c r="G477" s="52" t="s">
        <v>19</v>
      </c>
      <c r="H477" s="49">
        <v>0</v>
      </c>
      <c r="I477" s="49">
        <v>0</v>
      </c>
      <c r="J477" s="49">
        <f t="shared" si="23"/>
        <v>0</v>
      </c>
      <c r="K477" s="42" t="str">
        <f t="shared" si="22"/>
        <v/>
      </c>
    </row>
    <row r="478" s="33" customFormat="1" ht="20.1" hidden="1" customHeight="1" spans="1:11">
      <c r="A478" s="46"/>
      <c r="B478" s="54"/>
      <c r="C478" s="54"/>
      <c r="D478" s="49"/>
      <c r="E478" s="49"/>
      <c r="F478" s="51">
        <v>2070102</v>
      </c>
      <c r="G478" s="52" t="s">
        <v>21</v>
      </c>
      <c r="H478" s="49">
        <v>0</v>
      </c>
      <c r="I478" s="49">
        <v>0</v>
      </c>
      <c r="J478" s="49">
        <f t="shared" si="23"/>
        <v>0</v>
      </c>
      <c r="K478" s="42" t="str">
        <f t="shared" si="22"/>
        <v/>
      </c>
    </row>
    <row r="479" s="33" customFormat="1" ht="20.1" hidden="1" customHeight="1" spans="1:11">
      <c r="A479" s="46"/>
      <c r="B479" s="54"/>
      <c r="C479" s="54"/>
      <c r="D479" s="49"/>
      <c r="E479" s="49"/>
      <c r="F479" s="51">
        <v>2070103</v>
      </c>
      <c r="G479" s="52" t="s">
        <v>23</v>
      </c>
      <c r="H479" s="49">
        <v>0</v>
      </c>
      <c r="I479" s="49">
        <v>0</v>
      </c>
      <c r="J479" s="49">
        <f t="shared" si="23"/>
        <v>0</v>
      </c>
      <c r="K479" s="42" t="str">
        <f t="shared" si="22"/>
        <v/>
      </c>
    </row>
    <row r="480" s="33" customFormat="1" ht="20.1" hidden="1" customHeight="1" spans="1:11">
      <c r="A480" s="46"/>
      <c r="B480" s="54"/>
      <c r="C480" s="54"/>
      <c r="D480" s="49"/>
      <c r="E480" s="49"/>
      <c r="F480" s="51">
        <v>2070104</v>
      </c>
      <c r="G480" s="52" t="s">
        <v>360</v>
      </c>
      <c r="H480" s="49">
        <v>9</v>
      </c>
      <c r="I480" s="49">
        <v>9</v>
      </c>
      <c r="J480" s="49">
        <f t="shared" si="23"/>
        <v>0</v>
      </c>
      <c r="K480" s="42">
        <f t="shared" si="22"/>
        <v>0</v>
      </c>
    </row>
    <row r="481" s="33" customFormat="1" ht="20.1" hidden="1" customHeight="1" spans="1:11">
      <c r="A481" s="46"/>
      <c r="B481" s="54"/>
      <c r="C481" s="54"/>
      <c r="D481" s="49"/>
      <c r="E481" s="49"/>
      <c r="F481" s="51">
        <v>2070105</v>
      </c>
      <c r="G481" s="52" t="s">
        <v>361</v>
      </c>
      <c r="H481" s="49">
        <v>0</v>
      </c>
      <c r="I481" s="49">
        <v>0</v>
      </c>
      <c r="J481" s="49">
        <f t="shared" si="23"/>
        <v>0</v>
      </c>
      <c r="K481" s="42" t="str">
        <f t="shared" si="22"/>
        <v/>
      </c>
    </row>
    <row r="482" s="33" customFormat="1" ht="20.1" hidden="1" customHeight="1" spans="1:11">
      <c r="A482" s="46"/>
      <c r="B482" s="54"/>
      <c r="C482" s="54"/>
      <c r="D482" s="49"/>
      <c r="E482" s="49"/>
      <c r="F482" s="51">
        <v>2070106</v>
      </c>
      <c r="G482" s="52" t="s">
        <v>362</v>
      </c>
      <c r="H482" s="49">
        <v>0</v>
      </c>
      <c r="I482" s="49">
        <v>0</v>
      </c>
      <c r="J482" s="49">
        <f t="shared" si="23"/>
        <v>0</v>
      </c>
      <c r="K482" s="42" t="str">
        <f t="shared" si="22"/>
        <v/>
      </c>
    </row>
    <row r="483" s="33" customFormat="1" ht="20.1" hidden="1" customHeight="1" spans="1:11">
      <c r="A483" s="46"/>
      <c r="B483" s="54"/>
      <c r="C483" s="54"/>
      <c r="D483" s="49"/>
      <c r="E483" s="49"/>
      <c r="F483" s="51">
        <v>2070107</v>
      </c>
      <c r="G483" s="52" t="s">
        <v>363</v>
      </c>
      <c r="H483" s="49">
        <v>0</v>
      </c>
      <c r="I483" s="49">
        <v>0</v>
      </c>
      <c r="J483" s="49">
        <f t="shared" si="23"/>
        <v>0</v>
      </c>
      <c r="K483" s="42" t="str">
        <f t="shared" si="22"/>
        <v/>
      </c>
    </row>
    <row r="484" s="33" customFormat="1" ht="20.1" hidden="1" customHeight="1" spans="1:11">
      <c r="A484" s="46"/>
      <c r="B484" s="54"/>
      <c r="C484" s="54"/>
      <c r="D484" s="49"/>
      <c r="E484" s="49"/>
      <c r="F484" s="51">
        <v>2070108</v>
      </c>
      <c r="G484" s="52" t="s">
        <v>364</v>
      </c>
      <c r="H484" s="62"/>
      <c r="I484" s="62"/>
      <c r="J484" s="49">
        <f t="shared" si="23"/>
        <v>0</v>
      </c>
      <c r="K484" s="42" t="str">
        <f t="shared" si="22"/>
        <v/>
      </c>
    </row>
    <row r="485" s="33" customFormat="1" ht="20.1" hidden="1" customHeight="1" spans="1:11">
      <c r="A485" s="46"/>
      <c r="B485" s="54"/>
      <c r="C485" s="54"/>
      <c r="D485" s="49"/>
      <c r="E485" s="49"/>
      <c r="F485" s="51">
        <v>2070109</v>
      </c>
      <c r="G485" s="52" t="s">
        <v>365</v>
      </c>
      <c r="H485" s="49">
        <v>0</v>
      </c>
      <c r="I485" s="49">
        <v>0</v>
      </c>
      <c r="J485" s="49">
        <f t="shared" si="23"/>
        <v>0</v>
      </c>
      <c r="K485" s="42" t="str">
        <f t="shared" si="22"/>
        <v/>
      </c>
    </row>
    <row r="486" s="33" customFormat="1" ht="20.1" hidden="1" customHeight="1" spans="1:11">
      <c r="A486" s="46"/>
      <c r="B486" s="54"/>
      <c r="C486" s="54"/>
      <c r="D486" s="49"/>
      <c r="E486" s="49"/>
      <c r="F486" s="51">
        <v>2070110</v>
      </c>
      <c r="G486" s="52" t="s">
        <v>366</v>
      </c>
      <c r="H486" s="49">
        <v>0</v>
      </c>
      <c r="I486" s="49">
        <v>0</v>
      </c>
      <c r="J486" s="49">
        <f t="shared" si="23"/>
        <v>0</v>
      </c>
      <c r="K486" s="42" t="str">
        <f t="shared" si="22"/>
        <v/>
      </c>
    </row>
    <row r="487" s="33" customFormat="1" ht="20.1" hidden="1" customHeight="1" spans="1:11">
      <c r="A487" s="46"/>
      <c r="B487" s="54"/>
      <c r="C487" s="54"/>
      <c r="D487" s="49"/>
      <c r="E487" s="49"/>
      <c r="F487" s="51">
        <v>2070111</v>
      </c>
      <c r="G487" s="52" t="s">
        <v>367</v>
      </c>
      <c r="H487" s="49">
        <v>0</v>
      </c>
      <c r="I487" s="49">
        <v>0</v>
      </c>
      <c r="J487" s="49">
        <f t="shared" si="23"/>
        <v>0</v>
      </c>
      <c r="K487" s="42" t="str">
        <f t="shared" si="22"/>
        <v/>
      </c>
    </row>
    <row r="488" s="33" customFormat="1" ht="20.1" hidden="1" customHeight="1" spans="1:11">
      <c r="A488" s="46"/>
      <c r="B488" s="54"/>
      <c r="C488" s="54"/>
      <c r="D488" s="49"/>
      <c r="E488" s="49"/>
      <c r="F488" s="51">
        <v>2070112</v>
      </c>
      <c r="G488" s="52" t="s">
        <v>368</v>
      </c>
      <c r="H488" s="49">
        <v>0</v>
      </c>
      <c r="I488" s="49">
        <v>0</v>
      </c>
      <c r="J488" s="49">
        <f t="shared" si="23"/>
        <v>0</v>
      </c>
      <c r="K488" s="42" t="str">
        <f t="shared" si="22"/>
        <v/>
      </c>
    </row>
    <row r="489" s="33" customFormat="1" ht="20.1" hidden="1" customHeight="1" spans="1:11">
      <c r="A489" s="46"/>
      <c r="B489" s="54"/>
      <c r="C489" s="54"/>
      <c r="D489" s="49"/>
      <c r="E489" s="49"/>
      <c r="F489" s="51">
        <v>2070113</v>
      </c>
      <c r="G489" s="52" t="s">
        <v>369</v>
      </c>
      <c r="H489" s="49">
        <v>0</v>
      </c>
      <c r="I489" s="49">
        <v>0</v>
      </c>
      <c r="J489" s="49">
        <f t="shared" si="23"/>
        <v>0</v>
      </c>
      <c r="K489" s="42" t="str">
        <f t="shared" si="22"/>
        <v/>
      </c>
    </row>
    <row r="490" s="33" customFormat="1" ht="20.1" hidden="1" customHeight="1" spans="1:11">
      <c r="A490" s="46"/>
      <c r="B490" s="54"/>
      <c r="C490" s="54"/>
      <c r="D490" s="49"/>
      <c r="E490" s="49"/>
      <c r="F490" s="51">
        <v>2070114</v>
      </c>
      <c r="G490" s="52" t="s">
        <v>370</v>
      </c>
      <c r="H490" s="49">
        <v>0</v>
      </c>
      <c r="I490" s="49">
        <v>0</v>
      </c>
      <c r="J490" s="49">
        <f t="shared" si="23"/>
        <v>0</v>
      </c>
      <c r="K490" s="42" t="str">
        <f t="shared" si="22"/>
        <v/>
      </c>
    </row>
    <row r="491" s="33" customFormat="1" ht="20.1" hidden="1" customHeight="1" spans="1:11">
      <c r="A491" s="46"/>
      <c r="B491" s="54"/>
      <c r="C491" s="54"/>
      <c r="D491" s="49"/>
      <c r="E491" s="49"/>
      <c r="F491" s="51">
        <v>2070199</v>
      </c>
      <c r="G491" s="52" t="s">
        <v>371</v>
      </c>
      <c r="H491" s="62">
        <v>6</v>
      </c>
      <c r="I491" s="62">
        <v>6</v>
      </c>
      <c r="J491" s="49">
        <f t="shared" si="23"/>
        <v>0</v>
      </c>
      <c r="K491" s="42">
        <f t="shared" si="22"/>
        <v>0</v>
      </c>
    </row>
    <row r="492" s="33" customFormat="1" ht="20.1" hidden="1" customHeight="1" spans="1:11">
      <c r="A492" s="46"/>
      <c r="B492" s="54"/>
      <c r="C492" s="54"/>
      <c r="D492" s="49"/>
      <c r="E492" s="49"/>
      <c r="F492" s="51">
        <v>20702</v>
      </c>
      <c r="G492" s="52" t="s">
        <v>372</v>
      </c>
      <c r="H492" s="49">
        <f>SUM(H493:H499)</f>
        <v>0</v>
      </c>
      <c r="I492" s="49">
        <f>SUM(I493:I499)</f>
        <v>0</v>
      </c>
      <c r="J492" s="49">
        <f t="shared" si="23"/>
        <v>0</v>
      </c>
      <c r="K492" s="42" t="str">
        <f t="shared" si="22"/>
        <v/>
      </c>
    </row>
    <row r="493" s="33" customFormat="1" ht="20.1" hidden="1" customHeight="1" spans="1:11">
      <c r="A493" s="46"/>
      <c r="B493" s="54"/>
      <c r="C493" s="54"/>
      <c r="D493" s="49"/>
      <c r="E493" s="49"/>
      <c r="F493" s="51">
        <v>2070201</v>
      </c>
      <c r="G493" s="52" t="s">
        <v>19</v>
      </c>
      <c r="H493" s="49">
        <v>0</v>
      </c>
      <c r="I493" s="49">
        <v>0</v>
      </c>
      <c r="J493" s="49">
        <f t="shared" si="23"/>
        <v>0</v>
      </c>
      <c r="K493" s="42" t="str">
        <f t="shared" si="22"/>
        <v/>
      </c>
    </row>
    <row r="494" s="33" customFormat="1" ht="20.1" hidden="1" customHeight="1" spans="1:11">
      <c r="A494" s="46"/>
      <c r="B494" s="54"/>
      <c r="C494" s="54"/>
      <c r="D494" s="49"/>
      <c r="E494" s="49"/>
      <c r="F494" s="51">
        <v>2070202</v>
      </c>
      <c r="G494" s="52" t="s">
        <v>21</v>
      </c>
      <c r="H494" s="49">
        <v>0</v>
      </c>
      <c r="I494" s="49">
        <v>0</v>
      </c>
      <c r="J494" s="49">
        <f t="shared" si="23"/>
        <v>0</v>
      </c>
      <c r="K494" s="42" t="str">
        <f t="shared" si="22"/>
        <v/>
      </c>
    </row>
    <row r="495" s="33" customFormat="1" ht="20.1" hidden="1" customHeight="1" spans="1:11">
      <c r="A495" s="46"/>
      <c r="B495" s="54"/>
      <c r="C495" s="54"/>
      <c r="D495" s="49"/>
      <c r="E495" s="49"/>
      <c r="F495" s="51">
        <v>2070203</v>
      </c>
      <c r="G495" s="52" t="s">
        <v>23</v>
      </c>
      <c r="H495" s="49">
        <v>0</v>
      </c>
      <c r="I495" s="49">
        <v>0</v>
      </c>
      <c r="J495" s="49">
        <f t="shared" si="23"/>
        <v>0</v>
      </c>
      <c r="K495" s="42" t="str">
        <f t="shared" si="22"/>
        <v/>
      </c>
    </row>
    <row r="496" s="33" customFormat="1" ht="20.1" hidden="1" customHeight="1" spans="1:11">
      <c r="A496" s="46"/>
      <c r="B496" s="54"/>
      <c r="C496" s="54"/>
      <c r="D496" s="49"/>
      <c r="E496" s="49"/>
      <c r="F496" s="51">
        <v>2070204</v>
      </c>
      <c r="G496" s="52" t="s">
        <v>373</v>
      </c>
      <c r="H496" s="49">
        <v>0</v>
      </c>
      <c r="I496" s="49">
        <v>0</v>
      </c>
      <c r="J496" s="49">
        <f t="shared" si="23"/>
        <v>0</v>
      </c>
      <c r="K496" s="42" t="str">
        <f t="shared" si="22"/>
        <v/>
      </c>
    </row>
    <row r="497" s="33" customFormat="1" ht="20.1" hidden="1" customHeight="1" spans="1:11">
      <c r="A497" s="46"/>
      <c r="B497" s="54"/>
      <c r="C497" s="54"/>
      <c r="D497" s="49"/>
      <c r="E497" s="49"/>
      <c r="F497" s="51">
        <v>2070205</v>
      </c>
      <c r="G497" s="52" t="s">
        <v>374</v>
      </c>
      <c r="H497" s="49">
        <v>0</v>
      </c>
      <c r="I497" s="49">
        <v>0</v>
      </c>
      <c r="J497" s="49">
        <f t="shared" si="23"/>
        <v>0</v>
      </c>
      <c r="K497" s="42" t="str">
        <f t="shared" si="22"/>
        <v/>
      </c>
    </row>
    <row r="498" s="33" customFormat="1" ht="20.1" hidden="1" customHeight="1" spans="1:11">
      <c r="A498" s="46"/>
      <c r="B498" s="54"/>
      <c r="C498" s="54"/>
      <c r="D498" s="49"/>
      <c r="E498" s="49"/>
      <c r="F498" s="51">
        <v>2070206</v>
      </c>
      <c r="G498" s="52" t="s">
        <v>375</v>
      </c>
      <c r="H498" s="49">
        <v>0</v>
      </c>
      <c r="I498" s="49">
        <v>0</v>
      </c>
      <c r="J498" s="49">
        <f t="shared" si="23"/>
        <v>0</v>
      </c>
      <c r="K498" s="42" t="str">
        <f t="shared" si="22"/>
        <v/>
      </c>
    </row>
    <row r="499" s="33" customFormat="1" ht="20.1" hidden="1" customHeight="1" spans="1:11">
      <c r="A499" s="46"/>
      <c r="B499" s="54"/>
      <c r="C499" s="54"/>
      <c r="D499" s="49"/>
      <c r="E499" s="49"/>
      <c r="F499" s="51">
        <v>2070299</v>
      </c>
      <c r="G499" s="52" t="s">
        <v>376</v>
      </c>
      <c r="H499" s="49">
        <v>0</v>
      </c>
      <c r="I499" s="49">
        <v>0</v>
      </c>
      <c r="J499" s="49">
        <f t="shared" si="23"/>
        <v>0</v>
      </c>
      <c r="K499" s="42" t="str">
        <f t="shared" si="22"/>
        <v/>
      </c>
    </row>
    <row r="500" s="33" customFormat="1" ht="20.1" hidden="1" customHeight="1" spans="1:11">
      <c r="A500" s="46"/>
      <c r="B500" s="54"/>
      <c r="C500" s="54"/>
      <c r="D500" s="49"/>
      <c r="E500" s="49"/>
      <c r="F500" s="51">
        <v>20703</v>
      </c>
      <c r="G500" s="52" t="s">
        <v>377</v>
      </c>
      <c r="H500" s="49">
        <f>SUM(H501:H510)</f>
        <v>0</v>
      </c>
      <c r="I500" s="49">
        <f>SUM(I501:I510)</f>
        <v>0</v>
      </c>
      <c r="J500" s="49">
        <f t="shared" si="23"/>
        <v>0</v>
      </c>
      <c r="K500" s="42" t="str">
        <f t="shared" si="22"/>
        <v/>
      </c>
    </row>
    <row r="501" s="33" customFormat="1" ht="20.1" hidden="1" customHeight="1" spans="1:11">
      <c r="A501" s="46"/>
      <c r="B501" s="54"/>
      <c r="C501" s="54"/>
      <c r="D501" s="49"/>
      <c r="E501" s="49"/>
      <c r="F501" s="51">
        <v>2070301</v>
      </c>
      <c r="G501" s="52" t="s">
        <v>19</v>
      </c>
      <c r="H501" s="49">
        <v>0</v>
      </c>
      <c r="I501" s="49">
        <v>0</v>
      </c>
      <c r="J501" s="49">
        <f t="shared" si="23"/>
        <v>0</v>
      </c>
      <c r="K501" s="42" t="str">
        <f t="shared" si="22"/>
        <v/>
      </c>
    </row>
    <row r="502" s="33" customFormat="1" ht="20.1" hidden="1" customHeight="1" spans="1:11">
      <c r="A502" s="46"/>
      <c r="B502" s="54"/>
      <c r="C502" s="54"/>
      <c r="D502" s="49"/>
      <c r="E502" s="49"/>
      <c r="F502" s="51">
        <v>2070302</v>
      </c>
      <c r="G502" s="52" t="s">
        <v>21</v>
      </c>
      <c r="H502" s="49">
        <v>0</v>
      </c>
      <c r="I502" s="49">
        <v>0</v>
      </c>
      <c r="J502" s="49">
        <f t="shared" si="23"/>
        <v>0</v>
      </c>
      <c r="K502" s="42" t="str">
        <f t="shared" si="22"/>
        <v/>
      </c>
    </row>
    <row r="503" s="33" customFormat="1" ht="20.1" hidden="1" customHeight="1" spans="1:11">
      <c r="A503" s="46"/>
      <c r="B503" s="54"/>
      <c r="C503" s="54"/>
      <c r="D503" s="49"/>
      <c r="E503" s="49"/>
      <c r="F503" s="51">
        <v>2070303</v>
      </c>
      <c r="G503" s="52" t="s">
        <v>23</v>
      </c>
      <c r="H503" s="49">
        <v>0</v>
      </c>
      <c r="I503" s="49">
        <v>0</v>
      </c>
      <c r="J503" s="49">
        <f t="shared" si="23"/>
        <v>0</v>
      </c>
      <c r="K503" s="42" t="str">
        <f t="shared" si="22"/>
        <v/>
      </c>
    </row>
    <row r="504" s="33" customFormat="1" ht="20.1" hidden="1" customHeight="1" spans="1:11">
      <c r="A504" s="46"/>
      <c r="B504" s="54"/>
      <c r="C504" s="54"/>
      <c r="D504" s="49"/>
      <c r="E504" s="49"/>
      <c r="F504" s="51">
        <v>2070304</v>
      </c>
      <c r="G504" s="52" t="s">
        <v>378</v>
      </c>
      <c r="H504" s="49">
        <v>0</v>
      </c>
      <c r="I504" s="49">
        <v>0</v>
      </c>
      <c r="J504" s="49">
        <f t="shared" si="23"/>
        <v>0</v>
      </c>
      <c r="K504" s="42" t="str">
        <f t="shared" ref="K504:K567" si="24">IF(H504=0,"",J504/H504)</f>
        <v/>
      </c>
    </row>
    <row r="505" s="33" customFormat="1" ht="20.1" hidden="1" customHeight="1" spans="1:11">
      <c r="A505" s="46"/>
      <c r="B505" s="54"/>
      <c r="C505" s="54"/>
      <c r="D505" s="49"/>
      <c r="E505" s="49"/>
      <c r="F505" s="51">
        <v>2070305</v>
      </c>
      <c r="G505" s="52" t="s">
        <v>379</v>
      </c>
      <c r="H505" s="49">
        <v>0</v>
      </c>
      <c r="I505" s="49">
        <v>0</v>
      </c>
      <c r="J505" s="49">
        <f t="shared" si="23"/>
        <v>0</v>
      </c>
      <c r="K505" s="42" t="str">
        <f t="shared" si="24"/>
        <v/>
      </c>
    </row>
    <row r="506" s="33" customFormat="1" ht="20.1" hidden="1" customHeight="1" spans="1:11">
      <c r="A506" s="46"/>
      <c r="B506" s="54"/>
      <c r="C506" s="54"/>
      <c r="D506" s="49"/>
      <c r="E506" s="49"/>
      <c r="F506" s="51">
        <v>2070306</v>
      </c>
      <c r="G506" s="52" t="s">
        <v>380</v>
      </c>
      <c r="H506" s="49">
        <v>0</v>
      </c>
      <c r="I506" s="49">
        <v>0</v>
      </c>
      <c r="J506" s="49">
        <f t="shared" si="23"/>
        <v>0</v>
      </c>
      <c r="K506" s="42" t="str">
        <f t="shared" si="24"/>
        <v/>
      </c>
    </row>
    <row r="507" s="33" customFormat="1" ht="20.1" hidden="1" customHeight="1" spans="1:11">
      <c r="A507" s="46"/>
      <c r="B507" s="54"/>
      <c r="C507" s="54"/>
      <c r="D507" s="49"/>
      <c r="E507" s="49"/>
      <c r="F507" s="51">
        <v>2070307</v>
      </c>
      <c r="G507" s="52" t="s">
        <v>381</v>
      </c>
      <c r="H507" s="49">
        <v>0</v>
      </c>
      <c r="I507" s="49">
        <v>0</v>
      </c>
      <c r="J507" s="49">
        <f t="shared" si="23"/>
        <v>0</v>
      </c>
      <c r="K507" s="42" t="str">
        <f t="shared" si="24"/>
        <v/>
      </c>
    </row>
    <row r="508" s="33" customFormat="1" ht="20.1" hidden="1" customHeight="1" spans="1:11">
      <c r="A508" s="46"/>
      <c r="B508" s="54"/>
      <c r="C508" s="54"/>
      <c r="D508" s="49"/>
      <c r="E508" s="49"/>
      <c r="F508" s="51">
        <v>2070308</v>
      </c>
      <c r="G508" s="52" t="s">
        <v>382</v>
      </c>
      <c r="H508" s="49">
        <v>0</v>
      </c>
      <c r="I508" s="49">
        <v>0</v>
      </c>
      <c r="J508" s="49">
        <f t="shared" si="23"/>
        <v>0</v>
      </c>
      <c r="K508" s="42" t="str">
        <f t="shared" si="24"/>
        <v/>
      </c>
    </row>
    <row r="509" s="33" customFormat="1" ht="20.1" hidden="1" customHeight="1" spans="1:11">
      <c r="A509" s="46"/>
      <c r="B509" s="54"/>
      <c r="C509" s="54"/>
      <c r="D509" s="49"/>
      <c r="E509" s="49"/>
      <c r="F509" s="51">
        <v>2070309</v>
      </c>
      <c r="G509" s="52" t="s">
        <v>383</v>
      </c>
      <c r="H509" s="49">
        <v>0</v>
      </c>
      <c r="I509" s="49">
        <v>0</v>
      </c>
      <c r="J509" s="49">
        <f t="shared" ref="J509:J572" si="25">I509-H509</f>
        <v>0</v>
      </c>
      <c r="K509" s="42" t="str">
        <f t="shared" si="24"/>
        <v/>
      </c>
    </row>
    <row r="510" s="33" customFormat="1" ht="20.1" hidden="1" customHeight="1" spans="1:11">
      <c r="A510" s="46"/>
      <c r="B510" s="54"/>
      <c r="C510" s="54"/>
      <c r="D510" s="49"/>
      <c r="E510" s="49"/>
      <c r="F510" s="51">
        <v>2070399</v>
      </c>
      <c r="G510" s="52" t="s">
        <v>384</v>
      </c>
      <c r="H510" s="62"/>
      <c r="I510" s="62"/>
      <c r="J510" s="49">
        <f t="shared" si="25"/>
        <v>0</v>
      </c>
      <c r="K510" s="42" t="str">
        <f t="shared" si="24"/>
        <v/>
      </c>
    </row>
    <row r="511" s="33" customFormat="1" ht="20.1" hidden="1" customHeight="1" spans="1:11">
      <c r="A511" s="46"/>
      <c r="B511" s="54"/>
      <c r="C511" s="54"/>
      <c r="D511" s="49"/>
      <c r="E511" s="49"/>
      <c r="F511" s="51">
        <v>20706</v>
      </c>
      <c r="G511" s="52" t="s">
        <v>385</v>
      </c>
      <c r="H511" s="49">
        <f>SUM(H512:H519)</f>
        <v>0</v>
      </c>
      <c r="I511" s="49">
        <f>SUM(I512:I519)</f>
        <v>0</v>
      </c>
      <c r="J511" s="49">
        <f t="shared" si="25"/>
        <v>0</v>
      </c>
      <c r="K511" s="42" t="str">
        <f t="shared" si="24"/>
        <v/>
      </c>
    </row>
    <row r="512" s="33" customFormat="1" ht="20.1" hidden="1" customHeight="1" spans="1:11">
      <c r="A512" s="46"/>
      <c r="B512" s="54"/>
      <c r="C512" s="54"/>
      <c r="D512" s="49"/>
      <c r="E512" s="49"/>
      <c r="F512" s="51">
        <v>2070601</v>
      </c>
      <c r="G512" s="52" t="s">
        <v>19</v>
      </c>
      <c r="H512" s="49">
        <v>0</v>
      </c>
      <c r="I512" s="49">
        <v>0</v>
      </c>
      <c r="J512" s="49">
        <f t="shared" si="25"/>
        <v>0</v>
      </c>
      <c r="K512" s="42" t="str">
        <f t="shared" si="24"/>
        <v/>
      </c>
    </row>
    <row r="513" s="33" customFormat="1" ht="20.1" hidden="1" customHeight="1" spans="1:11">
      <c r="A513" s="46"/>
      <c r="B513" s="54"/>
      <c r="C513" s="54"/>
      <c r="D513" s="49"/>
      <c r="E513" s="49"/>
      <c r="F513" s="51">
        <v>2070602</v>
      </c>
      <c r="G513" s="52" t="s">
        <v>21</v>
      </c>
      <c r="H513" s="49">
        <v>0</v>
      </c>
      <c r="I513" s="49">
        <v>0</v>
      </c>
      <c r="J513" s="49">
        <f t="shared" si="25"/>
        <v>0</v>
      </c>
      <c r="K513" s="42" t="str">
        <f t="shared" si="24"/>
        <v/>
      </c>
    </row>
    <row r="514" s="33" customFormat="1" ht="20.1" hidden="1" customHeight="1" spans="1:11">
      <c r="A514" s="46"/>
      <c r="B514" s="54"/>
      <c r="C514" s="54"/>
      <c r="D514" s="49"/>
      <c r="E514" s="49"/>
      <c r="F514" s="51">
        <v>2070603</v>
      </c>
      <c r="G514" s="52" t="s">
        <v>23</v>
      </c>
      <c r="H514" s="49">
        <v>0</v>
      </c>
      <c r="I514" s="49">
        <v>0</v>
      </c>
      <c r="J514" s="49">
        <f t="shared" si="25"/>
        <v>0</v>
      </c>
      <c r="K514" s="42" t="str">
        <f t="shared" si="24"/>
        <v/>
      </c>
    </row>
    <row r="515" s="33" customFormat="1" ht="20.1" hidden="1" customHeight="1" spans="1:11">
      <c r="A515" s="46"/>
      <c r="B515" s="54"/>
      <c r="C515" s="54"/>
      <c r="D515" s="49"/>
      <c r="E515" s="49"/>
      <c r="F515" s="51">
        <v>2070604</v>
      </c>
      <c r="G515" s="52" t="s">
        <v>386</v>
      </c>
      <c r="H515" s="49">
        <v>0</v>
      </c>
      <c r="I515" s="49">
        <v>0</v>
      </c>
      <c r="J515" s="49">
        <f t="shared" si="25"/>
        <v>0</v>
      </c>
      <c r="K515" s="42" t="str">
        <f t="shared" si="24"/>
        <v/>
      </c>
    </row>
    <row r="516" s="33" customFormat="1" ht="20.1" hidden="1" customHeight="1" spans="1:11">
      <c r="A516" s="46"/>
      <c r="B516" s="54"/>
      <c r="C516" s="54"/>
      <c r="D516" s="49"/>
      <c r="E516" s="49"/>
      <c r="F516" s="51">
        <v>2070605</v>
      </c>
      <c r="G516" s="52" t="s">
        <v>387</v>
      </c>
      <c r="H516" s="49">
        <v>0</v>
      </c>
      <c r="I516" s="49">
        <v>0</v>
      </c>
      <c r="J516" s="49">
        <f t="shared" si="25"/>
        <v>0</v>
      </c>
      <c r="K516" s="42" t="str">
        <f t="shared" si="24"/>
        <v/>
      </c>
    </row>
    <row r="517" s="33" customFormat="1" ht="20.1" hidden="1" customHeight="1" spans="1:11">
      <c r="A517" s="46"/>
      <c r="B517" s="54"/>
      <c r="C517" s="54"/>
      <c r="D517" s="49"/>
      <c r="E517" s="49"/>
      <c r="F517" s="51">
        <v>2070606</v>
      </c>
      <c r="G517" s="52" t="s">
        <v>388</v>
      </c>
      <c r="H517" s="49">
        <v>0</v>
      </c>
      <c r="I517" s="49">
        <v>0</v>
      </c>
      <c r="J517" s="49">
        <f t="shared" si="25"/>
        <v>0</v>
      </c>
      <c r="K517" s="42" t="str">
        <f t="shared" si="24"/>
        <v/>
      </c>
    </row>
    <row r="518" s="33" customFormat="1" ht="20.1" hidden="1" customHeight="1" spans="1:11">
      <c r="A518" s="46"/>
      <c r="B518" s="54"/>
      <c r="C518" s="54"/>
      <c r="D518" s="49"/>
      <c r="E518" s="49"/>
      <c r="F518" s="51">
        <v>2070607</v>
      </c>
      <c r="G518" s="52" t="s">
        <v>389</v>
      </c>
      <c r="H518" s="49">
        <v>0</v>
      </c>
      <c r="I518" s="49">
        <v>0</v>
      </c>
      <c r="J518" s="49">
        <f t="shared" si="25"/>
        <v>0</v>
      </c>
      <c r="K518" s="42" t="str">
        <f t="shared" si="24"/>
        <v/>
      </c>
    </row>
    <row r="519" s="33" customFormat="1" ht="20.1" hidden="1" customHeight="1" spans="1:11">
      <c r="A519" s="46"/>
      <c r="B519" s="54"/>
      <c r="C519" s="54"/>
      <c r="D519" s="49"/>
      <c r="E519" s="49"/>
      <c r="F519" s="51">
        <v>2070699</v>
      </c>
      <c r="G519" s="52" t="s">
        <v>390</v>
      </c>
      <c r="H519" s="49">
        <v>0</v>
      </c>
      <c r="I519" s="49">
        <v>0</v>
      </c>
      <c r="J519" s="49">
        <f t="shared" si="25"/>
        <v>0</v>
      </c>
      <c r="K519" s="42" t="str">
        <f t="shared" si="24"/>
        <v/>
      </c>
    </row>
    <row r="520" s="33" customFormat="1" ht="20.1" hidden="1" customHeight="1" spans="1:11">
      <c r="A520" s="46"/>
      <c r="B520" s="54"/>
      <c r="C520" s="54"/>
      <c r="D520" s="49"/>
      <c r="E520" s="49"/>
      <c r="F520" s="51">
        <v>20708</v>
      </c>
      <c r="G520" s="52" t="s">
        <v>391</v>
      </c>
      <c r="H520" s="49">
        <f>SUM(H521:H527)</f>
        <v>0</v>
      </c>
      <c r="I520" s="49">
        <f>SUM(I521:I527)</f>
        <v>0</v>
      </c>
      <c r="J520" s="49">
        <f t="shared" si="25"/>
        <v>0</v>
      </c>
      <c r="K520" s="42" t="str">
        <f t="shared" si="24"/>
        <v/>
      </c>
    </row>
    <row r="521" s="33" customFormat="1" ht="20.1" hidden="1" customHeight="1" spans="1:11">
      <c r="A521" s="46"/>
      <c r="B521" s="54"/>
      <c r="C521" s="54"/>
      <c r="D521" s="49"/>
      <c r="E521" s="49"/>
      <c r="F521" s="51">
        <v>2070801</v>
      </c>
      <c r="G521" s="52" t="s">
        <v>19</v>
      </c>
      <c r="H521" s="49">
        <v>0</v>
      </c>
      <c r="I521" s="49">
        <v>0</v>
      </c>
      <c r="J521" s="49">
        <f t="shared" si="25"/>
        <v>0</v>
      </c>
      <c r="K521" s="42" t="str">
        <f t="shared" si="24"/>
        <v/>
      </c>
    </row>
    <row r="522" s="33" customFormat="1" ht="20.1" hidden="1" customHeight="1" spans="1:11">
      <c r="A522" s="46"/>
      <c r="B522" s="54"/>
      <c r="C522" s="54"/>
      <c r="D522" s="49"/>
      <c r="E522" s="49"/>
      <c r="F522" s="51">
        <v>2070802</v>
      </c>
      <c r="G522" s="52" t="s">
        <v>21</v>
      </c>
      <c r="H522" s="49">
        <v>0</v>
      </c>
      <c r="I522" s="49">
        <v>0</v>
      </c>
      <c r="J522" s="49">
        <f t="shared" si="25"/>
        <v>0</v>
      </c>
      <c r="K522" s="42" t="str">
        <f t="shared" si="24"/>
        <v/>
      </c>
    </row>
    <row r="523" s="33" customFormat="1" ht="20.1" hidden="1" customHeight="1" spans="1:11">
      <c r="A523" s="46"/>
      <c r="B523" s="54"/>
      <c r="C523" s="54"/>
      <c r="D523" s="49"/>
      <c r="E523" s="49"/>
      <c r="F523" s="51">
        <v>2070803</v>
      </c>
      <c r="G523" s="52" t="s">
        <v>23</v>
      </c>
      <c r="H523" s="49">
        <v>0</v>
      </c>
      <c r="I523" s="49">
        <v>0</v>
      </c>
      <c r="J523" s="49">
        <f t="shared" si="25"/>
        <v>0</v>
      </c>
      <c r="K523" s="42" t="str">
        <f t="shared" si="24"/>
        <v/>
      </c>
    </row>
    <row r="524" s="33" customFormat="1" ht="20.1" hidden="1" customHeight="1" spans="1:11">
      <c r="A524" s="46"/>
      <c r="B524" s="54"/>
      <c r="C524" s="54"/>
      <c r="D524" s="49"/>
      <c r="E524" s="49"/>
      <c r="F524" s="51">
        <v>2070804</v>
      </c>
      <c r="G524" s="52" t="s">
        <v>392</v>
      </c>
      <c r="H524" s="49"/>
      <c r="I524" s="49"/>
      <c r="J524" s="49">
        <f t="shared" si="25"/>
        <v>0</v>
      </c>
      <c r="K524" s="42" t="str">
        <f t="shared" si="24"/>
        <v/>
      </c>
    </row>
    <row r="525" s="33" customFormat="1" ht="20.1" hidden="1" customHeight="1" spans="1:11">
      <c r="A525" s="46"/>
      <c r="B525" s="54"/>
      <c r="C525" s="54"/>
      <c r="D525" s="49"/>
      <c r="E525" s="49"/>
      <c r="F525" s="51">
        <v>2070805</v>
      </c>
      <c r="G525" s="52" t="s">
        <v>393</v>
      </c>
      <c r="H525" s="49"/>
      <c r="I525" s="49"/>
      <c r="J525" s="49">
        <f t="shared" si="25"/>
        <v>0</v>
      </c>
      <c r="K525" s="42" t="str">
        <f t="shared" si="24"/>
        <v/>
      </c>
    </row>
    <row r="526" s="33" customFormat="1" ht="20.1" hidden="1" customHeight="1" spans="1:11">
      <c r="A526" s="46"/>
      <c r="B526" s="54"/>
      <c r="C526" s="54"/>
      <c r="D526" s="49"/>
      <c r="E526" s="49"/>
      <c r="F526" s="51">
        <v>2070806</v>
      </c>
      <c r="G526" s="52" t="s">
        <v>394</v>
      </c>
      <c r="H526" s="49">
        <v>0</v>
      </c>
      <c r="I526" s="49">
        <v>0</v>
      </c>
      <c r="J526" s="49">
        <f t="shared" si="25"/>
        <v>0</v>
      </c>
      <c r="K526" s="42" t="str">
        <f t="shared" si="24"/>
        <v/>
      </c>
    </row>
    <row r="527" s="33" customFormat="1" ht="20.1" hidden="1" customHeight="1" spans="1:11">
      <c r="A527" s="46"/>
      <c r="B527" s="54"/>
      <c r="C527" s="54"/>
      <c r="D527" s="49"/>
      <c r="E527" s="49"/>
      <c r="F527" s="51">
        <v>2070899</v>
      </c>
      <c r="G527" s="52" t="s">
        <v>395</v>
      </c>
      <c r="H527" s="49">
        <v>0</v>
      </c>
      <c r="I527" s="49">
        <v>0</v>
      </c>
      <c r="J527" s="49">
        <f t="shared" si="25"/>
        <v>0</v>
      </c>
      <c r="K527" s="42" t="str">
        <f t="shared" si="24"/>
        <v/>
      </c>
    </row>
    <row r="528" s="33" customFormat="1" ht="20.1" hidden="1" customHeight="1" spans="1:11">
      <c r="A528" s="46"/>
      <c r="B528" s="54"/>
      <c r="C528" s="54"/>
      <c r="D528" s="49"/>
      <c r="E528" s="49"/>
      <c r="F528" s="51">
        <v>20799</v>
      </c>
      <c r="G528" s="52" t="s">
        <v>396</v>
      </c>
      <c r="H528" s="49">
        <f>SUM(H529:H531)</f>
        <v>103</v>
      </c>
      <c r="I528" s="49">
        <f>SUM(I529:I531)</f>
        <v>103</v>
      </c>
      <c r="J528" s="49">
        <f t="shared" si="25"/>
        <v>0</v>
      </c>
      <c r="K528" s="42">
        <f t="shared" si="24"/>
        <v>0</v>
      </c>
    </row>
    <row r="529" s="33" customFormat="1" ht="20.1" hidden="1" customHeight="1" spans="1:11">
      <c r="A529" s="46"/>
      <c r="B529" s="54"/>
      <c r="C529" s="54"/>
      <c r="D529" s="49"/>
      <c r="E529" s="49"/>
      <c r="F529" s="51">
        <v>2079902</v>
      </c>
      <c r="G529" s="52" t="s">
        <v>397</v>
      </c>
      <c r="H529" s="49">
        <v>0</v>
      </c>
      <c r="I529" s="49">
        <v>0</v>
      </c>
      <c r="J529" s="49">
        <f t="shared" si="25"/>
        <v>0</v>
      </c>
      <c r="K529" s="42" t="str">
        <f t="shared" si="24"/>
        <v/>
      </c>
    </row>
    <row r="530" s="33" customFormat="1" ht="20.1" hidden="1" customHeight="1" spans="1:11">
      <c r="A530" s="46"/>
      <c r="B530" s="54"/>
      <c r="C530" s="54"/>
      <c r="D530" s="49"/>
      <c r="E530" s="49"/>
      <c r="F530" s="51">
        <v>2079903</v>
      </c>
      <c r="G530" s="52" t="s">
        <v>398</v>
      </c>
      <c r="H530" s="49">
        <v>0</v>
      </c>
      <c r="I530" s="49">
        <v>0</v>
      </c>
      <c r="J530" s="49">
        <f t="shared" si="25"/>
        <v>0</v>
      </c>
      <c r="K530" s="42" t="str">
        <f t="shared" si="24"/>
        <v/>
      </c>
    </row>
    <row r="531" s="33" customFormat="1" ht="20.1" hidden="1" customHeight="1" spans="1:11">
      <c r="A531" s="46"/>
      <c r="B531" s="54"/>
      <c r="C531" s="54"/>
      <c r="D531" s="49"/>
      <c r="E531" s="49"/>
      <c r="F531" s="51">
        <v>2079999</v>
      </c>
      <c r="G531" s="52" t="s">
        <v>399</v>
      </c>
      <c r="H531" s="62">
        <v>103</v>
      </c>
      <c r="I531" s="62">
        <v>103</v>
      </c>
      <c r="J531" s="49">
        <f t="shared" si="25"/>
        <v>0</v>
      </c>
      <c r="K531" s="42">
        <f t="shared" si="24"/>
        <v>0</v>
      </c>
    </row>
    <row r="532" s="33" customFormat="1" ht="19" customHeight="1" spans="1:11">
      <c r="A532" s="46"/>
      <c r="B532" s="54"/>
      <c r="C532" s="54"/>
      <c r="D532" s="49"/>
      <c r="E532" s="50"/>
      <c r="F532" s="43">
        <v>208</v>
      </c>
      <c r="G532" s="44" t="s">
        <v>400</v>
      </c>
      <c r="H532" s="45">
        <f>H533+H547+H555+H557+H565+H569+H579+H588+H595+H603+H612+H617+H620+H623+H626+H629+H632+H636+H641+H649+H652</f>
        <v>30667</v>
      </c>
      <c r="I532" s="45">
        <f>I533+I547+I555+I557+I565+I569+I579+I588+I595+I603+I612+I617+I620+I623+I626+I629+I632+I636+I641+I649+I652</f>
        <v>18314</v>
      </c>
      <c r="J532" s="45">
        <f t="shared" si="25"/>
        <v>-12353</v>
      </c>
      <c r="K532" s="42">
        <f t="shared" si="24"/>
        <v>-0.402810839012619</v>
      </c>
    </row>
    <row r="533" s="33" customFormat="1" ht="19" customHeight="1" spans="1:11">
      <c r="A533" s="46"/>
      <c r="B533" s="54"/>
      <c r="C533" s="54"/>
      <c r="D533" s="49"/>
      <c r="E533" s="49"/>
      <c r="F533" s="51">
        <v>20801</v>
      </c>
      <c r="G533" s="52" t="s">
        <v>401</v>
      </c>
      <c r="H533" s="49">
        <f>SUM(H534:H546)</f>
        <v>11620</v>
      </c>
      <c r="I533" s="49">
        <f>SUM(I534:I546)</f>
        <v>11620</v>
      </c>
      <c r="J533" s="49">
        <f t="shared" si="25"/>
        <v>0</v>
      </c>
      <c r="K533" s="42">
        <f t="shared" si="24"/>
        <v>0</v>
      </c>
    </row>
    <row r="534" s="33" customFormat="1" ht="20.1" hidden="1" customHeight="1" spans="1:11">
      <c r="A534" s="46"/>
      <c r="B534" s="54"/>
      <c r="C534" s="54"/>
      <c r="D534" s="49"/>
      <c r="E534" s="49"/>
      <c r="F534" s="51">
        <v>2080101</v>
      </c>
      <c r="G534" s="52" t="s">
        <v>19</v>
      </c>
      <c r="H534" s="62"/>
      <c r="I534" s="62"/>
      <c r="J534" s="49">
        <f t="shared" si="25"/>
        <v>0</v>
      </c>
      <c r="K534" s="42" t="str">
        <f t="shared" si="24"/>
        <v/>
      </c>
    </row>
    <row r="535" s="33" customFormat="1" ht="20.1" hidden="1" customHeight="1" spans="1:11">
      <c r="A535" s="46"/>
      <c r="B535" s="54"/>
      <c r="C535" s="54"/>
      <c r="D535" s="49"/>
      <c r="E535" s="49"/>
      <c r="F535" s="51">
        <v>2080102</v>
      </c>
      <c r="G535" s="52" t="s">
        <v>21</v>
      </c>
      <c r="H535" s="49">
        <v>601</v>
      </c>
      <c r="I535" s="49">
        <v>601</v>
      </c>
      <c r="J535" s="49">
        <f t="shared" si="25"/>
        <v>0</v>
      </c>
      <c r="K535" s="50">
        <f t="shared" si="24"/>
        <v>0</v>
      </c>
    </row>
    <row r="536" s="33" customFormat="1" ht="20.1" hidden="1" customHeight="1" spans="1:11">
      <c r="A536" s="46"/>
      <c r="B536" s="54"/>
      <c r="C536" s="54"/>
      <c r="D536" s="49"/>
      <c r="E536" s="49"/>
      <c r="F536" s="51">
        <v>2080103</v>
      </c>
      <c r="G536" s="52" t="s">
        <v>23</v>
      </c>
      <c r="H536" s="49">
        <v>0</v>
      </c>
      <c r="I536" s="49">
        <v>0</v>
      </c>
      <c r="J536" s="49">
        <f t="shared" si="25"/>
        <v>0</v>
      </c>
      <c r="K536" s="50" t="str">
        <f t="shared" si="24"/>
        <v/>
      </c>
    </row>
    <row r="537" s="33" customFormat="1" ht="20.1" hidden="1" customHeight="1" spans="1:11">
      <c r="A537" s="46"/>
      <c r="B537" s="54"/>
      <c r="C537" s="54"/>
      <c r="D537" s="49"/>
      <c r="E537" s="49"/>
      <c r="F537" s="51">
        <v>2080104</v>
      </c>
      <c r="G537" s="52" t="s">
        <v>402</v>
      </c>
      <c r="H537" s="49">
        <v>0</v>
      </c>
      <c r="I537" s="49">
        <v>0</v>
      </c>
      <c r="J537" s="49">
        <f t="shared" si="25"/>
        <v>0</v>
      </c>
      <c r="K537" s="50" t="str">
        <f t="shared" si="24"/>
        <v/>
      </c>
    </row>
    <row r="538" s="33" customFormat="1" ht="20.1" hidden="1" customHeight="1" spans="1:11">
      <c r="A538" s="46"/>
      <c r="B538" s="54"/>
      <c r="C538" s="54"/>
      <c r="D538" s="49"/>
      <c r="E538" s="49"/>
      <c r="F538" s="51">
        <v>2080105</v>
      </c>
      <c r="G538" s="52" t="s">
        <v>403</v>
      </c>
      <c r="H538" s="49"/>
      <c r="I538" s="49"/>
      <c r="J538" s="49">
        <f t="shared" si="25"/>
        <v>0</v>
      </c>
      <c r="K538" s="50" t="str">
        <f t="shared" si="24"/>
        <v/>
      </c>
    </row>
    <row r="539" s="33" customFormat="1" ht="20.1" hidden="1" customHeight="1" spans="1:11">
      <c r="A539" s="46"/>
      <c r="B539" s="54"/>
      <c r="C539" s="54"/>
      <c r="D539" s="49"/>
      <c r="E539" s="49"/>
      <c r="F539" s="51">
        <v>2080106</v>
      </c>
      <c r="G539" s="52" t="s">
        <v>404</v>
      </c>
      <c r="H539" s="49">
        <v>0</v>
      </c>
      <c r="I539" s="49">
        <v>0</v>
      </c>
      <c r="J539" s="49">
        <f t="shared" si="25"/>
        <v>0</v>
      </c>
      <c r="K539" s="50" t="str">
        <f t="shared" si="24"/>
        <v/>
      </c>
    </row>
    <row r="540" s="33" customFormat="1" ht="20.1" hidden="1" customHeight="1" spans="1:11">
      <c r="A540" s="46"/>
      <c r="B540" s="54"/>
      <c r="C540" s="54"/>
      <c r="D540" s="49"/>
      <c r="E540" s="49"/>
      <c r="F540" s="51">
        <v>2080107</v>
      </c>
      <c r="G540" s="52" t="s">
        <v>405</v>
      </c>
      <c r="H540" s="49">
        <v>0</v>
      </c>
      <c r="I540" s="49">
        <v>0</v>
      </c>
      <c r="J540" s="49">
        <f t="shared" si="25"/>
        <v>0</v>
      </c>
      <c r="K540" s="50" t="str">
        <f t="shared" si="24"/>
        <v/>
      </c>
    </row>
    <row r="541" s="33" customFormat="1" ht="20.1" hidden="1" customHeight="1" spans="1:11">
      <c r="A541" s="46"/>
      <c r="B541" s="54"/>
      <c r="C541" s="54"/>
      <c r="D541" s="49"/>
      <c r="E541" s="49"/>
      <c r="F541" s="51">
        <v>2080108</v>
      </c>
      <c r="G541" s="52" t="s">
        <v>86</v>
      </c>
      <c r="H541" s="49"/>
      <c r="I541" s="49"/>
      <c r="J541" s="49">
        <f t="shared" si="25"/>
        <v>0</v>
      </c>
      <c r="K541" s="50" t="str">
        <f t="shared" si="24"/>
        <v/>
      </c>
    </row>
    <row r="542" s="33" customFormat="1" ht="20.1" hidden="1" customHeight="1" spans="1:11">
      <c r="A542" s="46"/>
      <c r="B542" s="54"/>
      <c r="C542" s="54"/>
      <c r="D542" s="49"/>
      <c r="E542" s="49"/>
      <c r="F542" s="51">
        <v>2080109</v>
      </c>
      <c r="G542" s="52" t="s">
        <v>406</v>
      </c>
      <c r="H542" s="49">
        <v>0</v>
      </c>
      <c r="I542" s="49">
        <v>0</v>
      </c>
      <c r="J542" s="49">
        <f t="shared" si="25"/>
        <v>0</v>
      </c>
      <c r="K542" s="50" t="str">
        <f t="shared" si="24"/>
        <v/>
      </c>
    </row>
    <row r="543" s="33" customFormat="1" ht="20.1" hidden="1" customHeight="1" spans="1:11">
      <c r="A543" s="46"/>
      <c r="B543" s="54"/>
      <c r="C543" s="54"/>
      <c r="D543" s="49"/>
      <c r="E543" s="49"/>
      <c r="F543" s="51">
        <v>2080110</v>
      </c>
      <c r="G543" s="52" t="s">
        <v>407</v>
      </c>
      <c r="H543" s="49">
        <v>0</v>
      </c>
      <c r="I543" s="49">
        <v>0</v>
      </c>
      <c r="J543" s="49">
        <f t="shared" si="25"/>
        <v>0</v>
      </c>
      <c r="K543" s="50" t="str">
        <f t="shared" si="24"/>
        <v/>
      </c>
    </row>
    <row r="544" s="33" customFormat="1" ht="20.1" hidden="1" customHeight="1" spans="1:11">
      <c r="A544" s="46"/>
      <c r="B544" s="54"/>
      <c r="C544" s="54"/>
      <c r="D544" s="49"/>
      <c r="E544" s="49"/>
      <c r="F544" s="51">
        <v>2080111</v>
      </c>
      <c r="G544" s="52" t="s">
        <v>408</v>
      </c>
      <c r="H544" s="49">
        <v>0</v>
      </c>
      <c r="I544" s="49">
        <v>0</v>
      </c>
      <c r="J544" s="49">
        <f t="shared" si="25"/>
        <v>0</v>
      </c>
      <c r="K544" s="50" t="str">
        <f t="shared" si="24"/>
        <v/>
      </c>
    </row>
    <row r="545" s="33" customFormat="1" ht="20.1" hidden="1" customHeight="1" spans="1:11">
      <c r="A545" s="46"/>
      <c r="B545" s="54"/>
      <c r="C545" s="54"/>
      <c r="D545" s="49"/>
      <c r="E545" s="49"/>
      <c r="F545" s="51">
        <v>2080112</v>
      </c>
      <c r="G545" s="52" t="s">
        <v>409</v>
      </c>
      <c r="H545" s="49">
        <v>0</v>
      </c>
      <c r="I545" s="49">
        <v>0</v>
      </c>
      <c r="J545" s="49">
        <f t="shared" si="25"/>
        <v>0</v>
      </c>
      <c r="K545" s="50" t="str">
        <f t="shared" si="24"/>
        <v/>
      </c>
    </row>
    <row r="546" s="33" customFormat="1" ht="20.1" hidden="1" customHeight="1" spans="1:11">
      <c r="A546" s="46"/>
      <c r="B546" s="54"/>
      <c r="C546" s="54"/>
      <c r="D546" s="49"/>
      <c r="E546" s="49"/>
      <c r="F546" s="51">
        <v>2080199</v>
      </c>
      <c r="G546" s="52" t="s">
        <v>410</v>
      </c>
      <c r="H546" s="49">
        <v>11019</v>
      </c>
      <c r="I546" s="49">
        <v>11019</v>
      </c>
      <c r="J546" s="49">
        <f t="shared" si="25"/>
        <v>0</v>
      </c>
      <c r="K546" s="50">
        <f t="shared" si="24"/>
        <v>0</v>
      </c>
    </row>
    <row r="547" s="33" customFormat="1" ht="19" customHeight="1" spans="1:11">
      <c r="A547" s="46"/>
      <c r="B547" s="54"/>
      <c r="C547" s="54"/>
      <c r="D547" s="49"/>
      <c r="E547" s="49"/>
      <c r="F547" s="51">
        <v>20802</v>
      </c>
      <c r="G547" s="52" t="s">
        <v>411</v>
      </c>
      <c r="H547" s="49">
        <f>SUM(H548:H554)</f>
        <v>3753</v>
      </c>
      <c r="I547" s="49">
        <f>SUM(I548:I554)</f>
        <v>1173</v>
      </c>
      <c r="J547" s="49">
        <f t="shared" si="25"/>
        <v>-2580</v>
      </c>
      <c r="K547" s="50">
        <f t="shared" si="24"/>
        <v>-0.687450039968026</v>
      </c>
    </row>
    <row r="548" s="33" customFormat="1" ht="20.1" hidden="1" customHeight="1" spans="1:11">
      <c r="A548" s="46"/>
      <c r="B548" s="54"/>
      <c r="C548" s="54"/>
      <c r="D548" s="49"/>
      <c r="E548" s="49"/>
      <c r="F548" s="51">
        <v>2080201</v>
      </c>
      <c r="G548" s="52" t="s">
        <v>19</v>
      </c>
      <c r="H548" s="49"/>
      <c r="I548" s="49"/>
      <c r="J548" s="49">
        <f t="shared" si="25"/>
        <v>0</v>
      </c>
      <c r="K548" s="50" t="str">
        <f t="shared" si="24"/>
        <v/>
      </c>
    </row>
    <row r="549" s="33" customFormat="1" ht="20.1" hidden="1" customHeight="1" spans="1:11">
      <c r="A549" s="46"/>
      <c r="B549" s="54"/>
      <c r="C549" s="54"/>
      <c r="D549" s="49"/>
      <c r="E549" s="49"/>
      <c r="F549" s="51">
        <v>2080202</v>
      </c>
      <c r="G549" s="52" t="s">
        <v>21</v>
      </c>
      <c r="H549" s="49">
        <v>0</v>
      </c>
      <c r="I549" s="49">
        <v>0</v>
      </c>
      <c r="J549" s="49">
        <f t="shared" si="25"/>
        <v>0</v>
      </c>
      <c r="K549" s="50" t="str">
        <f t="shared" si="24"/>
        <v/>
      </c>
    </row>
    <row r="550" s="33" customFormat="1" ht="20.1" hidden="1" customHeight="1" spans="1:11">
      <c r="A550" s="46"/>
      <c r="B550" s="54"/>
      <c r="C550" s="54"/>
      <c r="D550" s="49"/>
      <c r="E550" s="49"/>
      <c r="F550" s="51">
        <v>2080203</v>
      </c>
      <c r="G550" s="52" t="s">
        <v>23</v>
      </c>
      <c r="H550" s="49">
        <v>0</v>
      </c>
      <c r="I550" s="49">
        <v>0</v>
      </c>
      <c r="J550" s="49">
        <f t="shared" si="25"/>
        <v>0</v>
      </c>
      <c r="K550" s="50" t="str">
        <f t="shared" si="24"/>
        <v/>
      </c>
    </row>
    <row r="551" s="33" customFormat="1" ht="20.1" hidden="1" customHeight="1" spans="1:11">
      <c r="A551" s="46"/>
      <c r="B551" s="54"/>
      <c r="C551" s="54"/>
      <c r="D551" s="49"/>
      <c r="E551" s="49"/>
      <c r="F551" s="51">
        <v>2080206</v>
      </c>
      <c r="G551" s="52" t="s">
        <v>412</v>
      </c>
      <c r="H551" s="49">
        <v>0</v>
      </c>
      <c r="I551" s="49">
        <v>0</v>
      </c>
      <c r="J551" s="49">
        <f t="shared" si="25"/>
        <v>0</v>
      </c>
      <c r="K551" s="50" t="str">
        <f t="shared" si="24"/>
        <v/>
      </c>
    </row>
    <row r="552" s="33" customFormat="1" ht="20.1" hidden="1" customHeight="1" spans="1:11">
      <c r="A552" s="46"/>
      <c r="B552" s="54"/>
      <c r="C552" s="54"/>
      <c r="D552" s="49"/>
      <c r="E552" s="49"/>
      <c r="F552" s="51">
        <v>2080207</v>
      </c>
      <c r="G552" s="52" t="s">
        <v>413</v>
      </c>
      <c r="H552" s="49">
        <v>0</v>
      </c>
      <c r="I552" s="49">
        <v>0</v>
      </c>
      <c r="J552" s="49">
        <f t="shared" si="25"/>
        <v>0</v>
      </c>
      <c r="K552" s="50" t="str">
        <f t="shared" si="24"/>
        <v/>
      </c>
    </row>
    <row r="553" s="33" customFormat="1" ht="19" customHeight="1" spans="1:11">
      <c r="A553" s="46"/>
      <c r="B553" s="54"/>
      <c r="C553" s="54"/>
      <c r="D553" s="49"/>
      <c r="E553" s="49"/>
      <c r="F553" s="51">
        <v>2080208</v>
      </c>
      <c r="G553" s="52" t="s">
        <v>414</v>
      </c>
      <c r="H553" s="49">
        <v>3060</v>
      </c>
      <c r="I553" s="49">
        <v>585</v>
      </c>
      <c r="J553" s="49">
        <f t="shared" si="25"/>
        <v>-2475</v>
      </c>
      <c r="K553" s="50">
        <f t="shared" si="24"/>
        <v>-0.808823529411765</v>
      </c>
    </row>
    <row r="554" s="33" customFormat="1" ht="19" customHeight="1" spans="1:11">
      <c r="A554" s="46"/>
      <c r="B554" s="54"/>
      <c r="C554" s="54"/>
      <c r="D554" s="49"/>
      <c r="E554" s="49"/>
      <c r="F554" s="51">
        <v>2080299</v>
      </c>
      <c r="G554" s="52" t="s">
        <v>415</v>
      </c>
      <c r="H554" s="49">
        <v>693</v>
      </c>
      <c r="I554" s="49">
        <v>588</v>
      </c>
      <c r="J554" s="49">
        <f t="shared" si="25"/>
        <v>-105</v>
      </c>
      <c r="K554" s="50">
        <f t="shared" si="24"/>
        <v>-0.151515151515152</v>
      </c>
    </row>
    <row r="555" s="33" customFormat="1" ht="20.1" hidden="1" customHeight="1" spans="1:11">
      <c r="A555" s="46"/>
      <c r="B555" s="54"/>
      <c r="C555" s="54"/>
      <c r="D555" s="49"/>
      <c r="E555" s="49"/>
      <c r="F555" s="51">
        <v>20804</v>
      </c>
      <c r="G555" s="52" t="s">
        <v>416</v>
      </c>
      <c r="H555" s="49">
        <f>SUM(H556)</f>
        <v>0</v>
      </c>
      <c r="I555" s="49">
        <f>SUM(I556)</f>
        <v>0</v>
      </c>
      <c r="J555" s="49">
        <f t="shared" si="25"/>
        <v>0</v>
      </c>
      <c r="K555" s="50" t="str">
        <f t="shared" si="24"/>
        <v/>
      </c>
    </row>
    <row r="556" s="33" customFormat="1" ht="20.1" hidden="1" customHeight="1" spans="1:11">
      <c r="A556" s="46"/>
      <c r="B556" s="54"/>
      <c r="C556" s="54"/>
      <c r="D556" s="49"/>
      <c r="E556" s="49"/>
      <c r="F556" s="51">
        <v>2080402</v>
      </c>
      <c r="G556" s="52" t="s">
        <v>417</v>
      </c>
      <c r="H556" s="49">
        <v>0</v>
      </c>
      <c r="I556" s="49">
        <v>0</v>
      </c>
      <c r="J556" s="49">
        <f t="shared" si="25"/>
        <v>0</v>
      </c>
      <c r="K556" s="50" t="str">
        <f t="shared" si="24"/>
        <v/>
      </c>
    </row>
    <row r="557" s="33" customFormat="1" ht="19" customHeight="1" spans="1:11">
      <c r="A557" s="46"/>
      <c r="B557" s="54"/>
      <c r="C557" s="54"/>
      <c r="D557" s="49"/>
      <c r="E557" s="49"/>
      <c r="F557" s="51">
        <v>20805</v>
      </c>
      <c r="G557" s="52" t="s">
        <v>418</v>
      </c>
      <c r="H557" s="49">
        <f>SUM(H558:H564)</f>
        <v>11092</v>
      </c>
      <c r="I557" s="49">
        <f>SUM(I558:I564)</f>
        <v>2680</v>
      </c>
      <c r="J557" s="49">
        <f t="shared" si="25"/>
        <v>-8412</v>
      </c>
      <c r="K557" s="50">
        <f t="shared" si="24"/>
        <v>-0.758384421204472</v>
      </c>
    </row>
    <row r="558" s="33" customFormat="1" ht="19" customHeight="1" spans="1:11">
      <c r="A558" s="46"/>
      <c r="B558" s="54"/>
      <c r="C558" s="54"/>
      <c r="D558" s="49"/>
      <c r="E558" s="49"/>
      <c r="F558" s="51">
        <v>2080501</v>
      </c>
      <c r="G558" s="52" t="s">
        <v>419</v>
      </c>
      <c r="H558" s="62">
        <v>175</v>
      </c>
      <c r="I558" s="62">
        <v>68</v>
      </c>
      <c r="J558" s="49">
        <f t="shared" si="25"/>
        <v>-107</v>
      </c>
      <c r="K558" s="50">
        <f t="shared" si="24"/>
        <v>-0.611428571428571</v>
      </c>
    </row>
    <row r="559" s="33" customFormat="1" ht="19" customHeight="1" spans="1:11">
      <c r="A559" s="46"/>
      <c r="B559" s="54"/>
      <c r="C559" s="54"/>
      <c r="D559" s="49"/>
      <c r="E559" s="49"/>
      <c r="F559" s="51">
        <v>2080502</v>
      </c>
      <c r="G559" s="52" t="s">
        <v>420</v>
      </c>
      <c r="H559" s="62">
        <v>618</v>
      </c>
      <c r="I559" s="62">
        <v>105</v>
      </c>
      <c r="J559" s="49">
        <f t="shared" si="25"/>
        <v>-513</v>
      </c>
      <c r="K559" s="50">
        <f t="shared" si="24"/>
        <v>-0.830097087378641</v>
      </c>
    </row>
    <row r="560" s="33" customFormat="1" ht="20.1" hidden="1" customHeight="1" spans="1:11">
      <c r="A560" s="46"/>
      <c r="B560" s="54"/>
      <c r="C560" s="54"/>
      <c r="D560" s="49"/>
      <c r="E560" s="49"/>
      <c r="F560" s="51">
        <v>2080503</v>
      </c>
      <c r="G560" s="52" t="s">
        <v>421</v>
      </c>
      <c r="H560" s="49">
        <v>0</v>
      </c>
      <c r="I560" s="49">
        <v>0</v>
      </c>
      <c r="J560" s="49">
        <f t="shared" si="25"/>
        <v>0</v>
      </c>
      <c r="K560" s="50" t="str">
        <f t="shared" si="24"/>
        <v/>
      </c>
    </row>
    <row r="561" s="33" customFormat="1" ht="19" customHeight="1" spans="1:11">
      <c r="A561" s="46"/>
      <c r="B561" s="54"/>
      <c r="C561" s="54"/>
      <c r="D561" s="49"/>
      <c r="E561" s="49"/>
      <c r="F561" s="51">
        <v>2080505</v>
      </c>
      <c r="G561" s="52" t="s">
        <v>422</v>
      </c>
      <c r="H561" s="62">
        <v>6336</v>
      </c>
      <c r="I561" s="62">
        <v>1142</v>
      </c>
      <c r="J561" s="49">
        <f t="shared" si="25"/>
        <v>-5194</v>
      </c>
      <c r="K561" s="50">
        <f t="shared" si="24"/>
        <v>-0.819760101010101</v>
      </c>
    </row>
    <row r="562" s="33" customFormat="1" ht="19" customHeight="1" spans="1:11">
      <c r="A562" s="46"/>
      <c r="B562" s="54"/>
      <c r="C562" s="54"/>
      <c r="D562" s="49"/>
      <c r="E562" s="49"/>
      <c r="F562" s="51">
        <v>2080506</v>
      </c>
      <c r="G562" s="52" t="s">
        <v>423</v>
      </c>
      <c r="H562" s="62">
        <v>3568</v>
      </c>
      <c r="I562" s="62">
        <v>970</v>
      </c>
      <c r="J562" s="49">
        <f t="shared" si="25"/>
        <v>-2598</v>
      </c>
      <c r="K562" s="50">
        <f t="shared" si="24"/>
        <v>-0.728139013452915</v>
      </c>
    </row>
    <row r="563" s="33" customFormat="1" ht="20.1" hidden="1" customHeight="1" spans="1:11">
      <c r="A563" s="46"/>
      <c r="B563" s="54"/>
      <c r="C563" s="54"/>
      <c r="D563" s="49"/>
      <c r="E563" s="49"/>
      <c r="F563" s="51">
        <v>2080507</v>
      </c>
      <c r="G563" s="52" t="s">
        <v>424</v>
      </c>
      <c r="H563" s="62">
        <v>395</v>
      </c>
      <c r="I563" s="62">
        <v>395</v>
      </c>
      <c r="J563" s="49">
        <f t="shared" si="25"/>
        <v>0</v>
      </c>
      <c r="K563" s="50">
        <f t="shared" si="24"/>
        <v>0</v>
      </c>
    </row>
    <row r="564" s="33" customFormat="1" ht="20.1" hidden="1" customHeight="1" spans="1:11">
      <c r="A564" s="46"/>
      <c r="B564" s="54"/>
      <c r="C564" s="54"/>
      <c r="D564" s="49"/>
      <c r="E564" s="49"/>
      <c r="F564" s="51">
        <v>2080599</v>
      </c>
      <c r="G564" s="52" t="s">
        <v>425</v>
      </c>
      <c r="H564" s="59"/>
      <c r="I564" s="59"/>
      <c r="J564" s="49">
        <f t="shared" si="25"/>
        <v>0</v>
      </c>
      <c r="K564" s="50" t="str">
        <f t="shared" si="24"/>
        <v/>
      </c>
    </row>
    <row r="565" s="33" customFormat="1" ht="20.1" hidden="1" customHeight="1" spans="1:11">
      <c r="A565" s="46"/>
      <c r="B565" s="54"/>
      <c r="C565" s="54"/>
      <c r="D565" s="49"/>
      <c r="E565" s="49"/>
      <c r="F565" s="51">
        <v>20806</v>
      </c>
      <c r="G565" s="52" t="s">
        <v>426</v>
      </c>
      <c r="H565" s="49">
        <f>SUM(H566:H568)</f>
        <v>0</v>
      </c>
      <c r="I565" s="49">
        <f>SUM(I566:I568)</f>
        <v>0</v>
      </c>
      <c r="J565" s="49">
        <f t="shared" si="25"/>
        <v>0</v>
      </c>
      <c r="K565" s="42" t="str">
        <f t="shared" si="24"/>
        <v/>
      </c>
    </row>
    <row r="566" s="33" customFormat="1" ht="20.1" hidden="1" customHeight="1" spans="1:11">
      <c r="A566" s="46"/>
      <c r="B566" s="54"/>
      <c r="C566" s="54"/>
      <c r="D566" s="49"/>
      <c r="E566" s="49"/>
      <c r="F566" s="51">
        <v>2080601</v>
      </c>
      <c r="G566" s="52" t="s">
        <v>427</v>
      </c>
      <c r="H566" s="49">
        <v>0</v>
      </c>
      <c r="I566" s="49">
        <v>0</v>
      </c>
      <c r="J566" s="49">
        <f t="shared" si="25"/>
        <v>0</v>
      </c>
      <c r="K566" s="42" t="str">
        <f t="shared" si="24"/>
        <v/>
      </c>
    </row>
    <row r="567" s="33" customFormat="1" ht="20.1" hidden="1" customHeight="1" spans="1:11">
      <c r="A567" s="46"/>
      <c r="B567" s="54"/>
      <c r="C567" s="54"/>
      <c r="D567" s="49"/>
      <c r="E567" s="49"/>
      <c r="F567" s="51">
        <v>2080602</v>
      </c>
      <c r="G567" s="52" t="s">
        <v>428</v>
      </c>
      <c r="H567" s="49">
        <v>0</v>
      </c>
      <c r="I567" s="49">
        <v>0</v>
      </c>
      <c r="J567" s="49">
        <f t="shared" si="25"/>
        <v>0</v>
      </c>
      <c r="K567" s="42" t="str">
        <f t="shared" si="24"/>
        <v/>
      </c>
    </row>
    <row r="568" s="33" customFormat="1" ht="20.1" hidden="1" customHeight="1" spans="1:11">
      <c r="A568" s="46"/>
      <c r="B568" s="54"/>
      <c r="C568" s="54"/>
      <c r="D568" s="49"/>
      <c r="E568" s="49"/>
      <c r="F568" s="51">
        <v>2080699</v>
      </c>
      <c r="G568" s="52" t="s">
        <v>429</v>
      </c>
      <c r="H568" s="62"/>
      <c r="I568" s="62"/>
      <c r="J568" s="49">
        <f t="shared" si="25"/>
        <v>0</v>
      </c>
      <c r="K568" s="42" t="str">
        <f t="shared" ref="K568:K585" si="26">IF(H568=0,"",J568/H568)</f>
        <v/>
      </c>
    </row>
    <row r="569" s="33" customFormat="1" ht="20.1" hidden="1" customHeight="1" spans="1:11">
      <c r="A569" s="46"/>
      <c r="B569" s="54"/>
      <c r="C569" s="54"/>
      <c r="D569" s="49"/>
      <c r="E569" s="49"/>
      <c r="F569" s="51">
        <v>20807</v>
      </c>
      <c r="G569" s="52" t="s">
        <v>430</v>
      </c>
      <c r="H569" s="49">
        <f>SUM(H570:H578)</f>
        <v>19</v>
      </c>
      <c r="I569" s="49">
        <f>SUM(I570:I578)</f>
        <v>19</v>
      </c>
      <c r="J569" s="49">
        <f t="shared" si="25"/>
        <v>0</v>
      </c>
      <c r="K569" s="42">
        <f t="shared" si="26"/>
        <v>0</v>
      </c>
    </row>
    <row r="570" s="33" customFormat="1" ht="20.1" hidden="1" customHeight="1" spans="1:11">
      <c r="A570" s="46"/>
      <c r="B570" s="54"/>
      <c r="C570" s="54"/>
      <c r="D570" s="49"/>
      <c r="E570" s="49"/>
      <c r="F570" s="51">
        <v>2080701</v>
      </c>
      <c r="G570" s="52" t="s">
        <v>431</v>
      </c>
      <c r="H570" s="49">
        <v>0</v>
      </c>
      <c r="I570" s="49">
        <v>0</v>
      </c>
      <c r="J570" s="49">
        <f t="shared" si="25"/>
        <v>0</v>
      </c>
      <c r="K570" s="42" t="str">
        <f t="shared" si="26"/>
        <v/>
      </c>
    </row>
    <row r="571" s="33" customFormat="1" ht="20.1" hidden="1" customHeight="1" spans="1:11">
      <c r="A571" s="46"/>
      <c r="B571" s="54"/>
      <c r="C571" s="54"/>
      <c r="D571" s="49"/>
      <c r="E571" s="49"/>
      <c r="F571" s="51">
        <v>2080702</v>
      </c>
      <c r="G571" s="52" t="s">
        <v>432</v>
      </c>
      <c r="H571" s="62"/>
      <c r="I571" s="62"/>
      <c r="J571" s="49">
        <f t="shared" si="25"/>
        <v>0</v>
      </c>
      <c r="K571" s="42" t="str">
        <f t="shared" si="26"/>
        <v/>
      </c>
    </row>
    <row r="572" s="33" customFormat="1" ht="20.1" hidden="1" customHeight="1" spans="1:11">
      <c r="A572" s="46"/>
      <c r="B572" s="54"/>
      <c r="C572" s="54"/>
      <c r="D572" s="49"/>
      <c r="E572" s="49"/>
      <c r="F572" s="51">
        <v>2080704</v>
      </c>
      <c r="G572" s="52" t="s">
        <v>433</v>
      </c>
      <c r="H572" s="59">
        <v>2</v>
      </c>
      <c r="I572" s="59">
        <v>2</v>
      </c>
      <c r="J572" s="49">
        <f t="shared" si="25"/>
        <v>0</v>
      </c>
      <c r="K572" s="42">
        <f t="shared" si="26"/>
        <v>0</v>
      </c>
    </row>
    <row r="573" s="33" customFormat="1" ht="20.1" hidden="1" customHeight="1" spans="1:11">
      <c r="A573" s="46"/>
      <c r="B573" s="54"/>
      <c r="C573" s="54"/>
      <c r="D573" s="49"/>
      <c r="E573" s="49"/>
      <c r="F573" s="51">
        <v>2080705</v>
      </c>
      <c r="G573" s="52" t="s">
        <v>434</v>
      </c>
      <c r="H573" s="62"/>
      <c r="I573" s="62"/>
      <c r="J573" s="49">
        <f t="shared" ref="J573:J585" si="27">I573-H573</f>
        <v>0</v>
      </c>
      <c r="K573" s="50" t="str">
        <f t="shared" si="26"/>
        <v/>
      </c>
    </row>
    <row r="574" s="33" customFormat="1" ht="20.1" hidden="1" customHeight="1" spans="1:11">
      <c r="A574" s="46"/>
      <c r="B574" s="54"/>
      <c r="C574" s="54"/>
      <c r="D574" s="49"/>
      <c r="E574" s="49"/>
      <c r="F574" s="51">
        <v>2080709</v>
      </c>
      <c r="G574" s="52" t="s">
        <v>435</v>
      </c>
      <c r="H574" s="49">
        <v>0</v>
      </c>
      <c r="I574" s="49">
        <v>0</v>
      </c>
      <c r="J574" s="49">
        <f t="shared" si="27"/>
        <v>0</v>
      </c>
      <c r="K574" s="50" t="str">
        <f t="shared" si="26"/>
        <v/>
      </c>
    </row>
    <row r="575" s="33" customFormat="1" ht="20.1" hidden="1" customHeight="1" spans="1:11">
      <c r="A575" s="46"/>
      <c r="B575" s="54"/>
      <c r="C575" s="54"/>
      <c r="D575" s="49"/>
      <c r="E575" s="49"/>
      <c r="F575" s="51">
        <v>2080711</v>
      </c>
      <c r="G575" s="52" t="s">
        <v>436</v>
      </c>
      <c r="H575" s="49">
        <v>16</v>
      </c>
      <c r="I575" s="49">
        <v>16</v>
      </c>
      <c r="J575" s="49">
        <f t="shared" si="27"/>
        <v>0</v>
      </c>
      <c r="K575" s="50">
        <f t="shared" si="26"/>
        <v>0</v>
      </c>
    </row>
    <row r="576" s="33" customFormat="1" ht="20.1" hidden="1" customHeight="1" spans="1:11">
      <c r="A576" s="46"/>
      <c r="B576" s="54"/>
      <c r="C576" s="54"/>
      <c r="D576" s="49"/>
      <c r="E576" s="49"/>
      <c r="F576" s="51">
        <v>2080712</v>
      </c>
      <c r="G576" s="52" t="s">
        <v>437</v>
      </c>
      <c r="H576" s="49">
        <v>0</v>
      </c>
      <c r="I576" s="49">
        <v>0</v>
      </c>
      <c r="J576" s="49">
        <f t="shared" si="27"/>
        <v>0</v>
      </c>
      <c r="K576" s="50" t="str">
        <f t="shared" si="26"/>
        <v/>
      </c>
    </row>
    <row r="577" s="33" customFormat="1" ht="20.1" hidden="1" customHeight="1" spans="1:11">
      <c r="A577" s="46"/>
      <c r="B577" s="54"/>
      <c r="C577" s="54"/>
      <c r="D577" s="49"/>
      <c r="E577" s="49"/>
      <c r="F577" s="51">
        <v>2080713</v>
      </c>
      <c r="G577" s="52" t="s">
        <v>438</v>
      </c>
      <c r="H577" s="49">
        <v>0</v>
      </c>
      <c r="I577" s="49">
        <v>0</v>
      </c>
      <c r="J577" s="49">
        <f t="shared" si="27"/>
        <v>0</v>
      </c>
      <c r="K577" s="50" t="str">
        <f t="shared" si="26"/>
        <v/>
      </c>
    </row>
    <row r="578" s="33" customFormat="1" ht="20.1" hidden="1" customHeight="1" spans="1:11">
      <c r="A578" s="46"/>
      <c r="B578" s="54"/>
      <c r="C578" s="54"/>
      <c r="D578" s="49"/>
      <c r="E578" s="49"/>
      <c r="F578" s="51">
        <v>2080799</v>
      </c>
      <c r="G578" s="52" t="s">
        <v>439</v>
      </c>
      <c r="H578" s="62">
        <v>1</v>
      </c>
      <c r="I578" s="62">
        <v>1</v>
      </c>
      <c r="J578" s="49">
        <f t="shared" si="27"/>
        <v>0</v>
      </c>
      <c r="K578" s="50">
        <f t="shared" si="26"/>
        <v>0</v>
      </c>
    </row>
    <row r="579" s="33" customFormat="1" ht="20.1" customHeight="1" spans="1:11">
      <c r="A579" s="46"/>
      <c r="B579" s="54"/>
      <c r="C579" s="54"/>
      <c r="D579" s="49"/>
      <c r="E579" s="49"/>
      <c r="F579" s="51">
        <v>20808</v>
      </c>
      <c r="G579" s="52" t="s">
        <v>440</v>
      </c>
      <c r="H579" s="49">
        <f>SUM(H580:H587)</f>
        <v>1196</v>
      </c>
      <c r="I579" s="49">
        <f>SUM(I580:I587)</f>
        <v>1096</v>
      </c>
      <c r="J579" s="49">
        <f t="shared" si="27"/>
        <v>-100</v>
      </c>
      <c r="K579" s="50">
        <f t="shared" si="26"/>
        <v>-0.0836120401337793</v>
      </c>
    </row>
    <row r="580" s="33" customFormat="1" ht="20.1" hidden="1" customHeight="1" spans="1:11">
      <c r="A580" s="46"/>
      <c r="B580" s="54"/>
      <c r="C580" s="54"/>
      <c r="D580" s="49"/>
      <c r="E580" s="49"/>
      <c r="F580" s="51">
        <v>2080801</v>
      </c>
      <c r="G580" s="52" t="s">
        <v>441</v>
      </c>
      <c r="H580" s="49">
        <v>300</v>
      </c>
      <c r="I580" s="49">
        <v>300</v>
      </c>
      <c r="J580" s="49">
        <f t="shared" si="27"/>
        <v>0</v>
      </c>
      <c r="K580" s="50">
        <f t="shared" si="26"/>
        <v>0</v>
      </c>
    </row>
    <row r="581" s="33" customFormat="1" ht="20.1" hidden="1" customHeight="1" spans="1:11">
      <c r="A581" s="46"/>
      <c r="B581" s="54"/>
      <c r="C581" s="54"/>
      <c r="D581" s="49"/>
      <c r="E581" s="49"/>
      <c r="F581" s="51">
        <v>2080802</v>
      </c>
      <c r="G581" s="52" t="s">
        <v>442</v>
      </c>
      <c r="H581" s="49">
        <v>0</v>
      </c>
      <c r="I581" s="49">
        <v>0</v>
      </c>
      <c r="J581" s="49">
        <f t="shared" si="27"/>
        <v>0</v>
      </c>
      <c r="K581" s="50" t="str">
        <f t="shared" si="26"/>
        <v/>
      </c>
    </row>
    <row r="582" s="33" customFormat="1" ht="20.1" hidden="1" customHeight="1" spans="1:11">
      <c r="A582" s="46"/>
      <c r="B582" s="54"/>
      <c r="C582" s="54"/>
      <c r="D582" s="49"/>
      <c r="E582" s="49"/>
      <c r="F582" s="51">
        <v>2080803</v>
      </c>
      <c r="G582" s="52" t="s">
        <v>443</v>
      </c>
      <c r="H582" s="49">
        <v>0</v>
      </c>
      <c r="I582" s="49">
        <v>0</v>
      </c>
      <c r="J582" s="49">
        <f t="shared" si="27"/>
        <v>0</v>
      </c>
      <c r="K582" s="50" t="str">
        <f t="shared" si="26"/>
        <v/>
      </c>
    </row>
    <row r="583" s="33" customFormat="1" ht="20.1" hidden="1" customHeight="1" spans="1:11">
      <c r="A583" s="46"/>
      <c r="B583" s="54"/>
      <c r="C583" s="54"/>
      <c r="D583" s="49"/>
      <c r="E583" s="49"/>
      <c r="F583" s="51">
        <v>2080804</v>
      </c>
      <c r="G583" s="52" t="s">
        <v>444</v>
      </c>
      <c r="H583" s="49">
        <v>0</v>
      </c>
      <c r="I583" s="49">
        <v>0</v>
      </c>
      <c r="J583" s="49">
        <f t="shared" si="27"/>
        <v>0</v>
      </c>
      <c r="K583" s="50" t="str">
        <f t="shared" si="26"/>
        <v/>
      </c>
    </row>
    <row r="584" s="33" customFormat="1" ht="20.1" customHeight="1" spans="1:11">
      <c r="A584" s="46"/>
      <c r="B584" s="54"/>
      <c r="C584" s="54"/>
      <c r="D584" s="49"/>
      <c r="E584" s="49"/>
      <c r="F584" s="51">
        <v>2080805</v>
      </c>
      <c r="G584" s="52" t="s">
        <v>445</v>
      </c>
      <c r="H584" s="49">
        <v>311</v>
      </c>
      <c r="I584" s="49">
        <v>211</v>
      </c>
      <c r="J584" s="49">
        <f t="shared" si="27"/>
        <v>-100</v>
      </c>
      <c r="K584" s="50">
        <f t="shared" si="26"/>
        <v>-0.321543408360129</v>
      </c>
    </row>
    <row r="585" s="33" customFormat="1" ht="20.1" hidden="1" customHeight="1" spans="1:11">
      <c r="A585" s="46"/>
      <c r="B585" s="54"/>
      <c r="C585" s="54"/>
      <c r="D585" s="49"/>
      <c r="E585" s="49"/>
      <c r="F585" s="51">
        <v>2080806</v>
      </c>
      <c r="G585" s="52" t="s">
        <v>446</v>
      </c>
      <c r="H585" s="49">
        <v>0</v>
      </c>
      <c r="I585" s="49">
        <v>0</v>
      </c>
      <c r="J585" s="49">
        <f t="shared" si="27"/>
        <v>0</v>
      </c>
      <c r="K585" s="50" t="str">
        <f t="shared" si="26"/>
        <v/>
      </c>
    </row>
    <row r="586" s="33" customFormat="1" ht="20.1" hidden="1" customHeight="1" spans="1:11">
      <c r="A586" s="46"/>
      <c r="B586" s="54"/>
      <c r="C586" s="54"/>
      <c r="D586" s="49"/>
      <c r="E586" s="49"/>
      <c r="F586" s="51"/>
      <c r="G586" s="52" t="s">
        <v>447</v>
      </c>
      <c r="H586" s="49"/>
      <c r="I586" s="49"/>
      <c r="J586" s="49"/>
      <c r="K586" s="50"/>
    </row>
    <row r="587" s="33" customFormat="1" ht="20.1" hidden="1" customHeight="1" spans="1:11">
      <c r="A587" s="46"/>
      <c r="B587" s="54"/>
      <c r="C587" s="54"/>
      <c r="D587" s="49"/>
      <c r="E587" s="49"/>
      <c r="F587" s="51">
        <v>2080899</v>
      </c>
      <c r="G587" s="52" t="s">
        <v>448</v>
      </c>
      <c r="H587" s="49">
        <v>585</v>
      </c>
      <c r="I587" s="49">
        <v>585</v>
      </c>
      <c r="J587" s="49">
        <f t="shared" ref="J587:J650" si="28">I587-H587</f>
        <v>0</v>
      </c>
      <c r="K587" s="50">
        <f t="shared" ref="K587:K650" si="29">IF(H587=0,"",J587/H587)</f>
        <v>0</v>
      </c>
    </row>
    <row r="588" s="33" customFormat="1" ht="20.1" hidden="1" customHeight="1" spans="1:11">
      <c r="A588" s="46"/>
      <c r="B588" s="54"/>
      <c r="C588" s="54"/>
      <c r="D588" s="49"/>
      <c r="E588" s="49"/>
      <c r="F588" s="51">
        <v>20809</v>
      </c>
      <c r="G588" s="52" t="s">
        <v>449</v>
      </c>
      <c r="H588" s="49">
        <f>SUM(H589:H594)</f>
        <v>3</v>
      </c>
      <c r="I588" s="49">
        <f>SUM(I589:I594)</f>
        <v>3</v>
      </c>
      <c r="J588" s="49">
        <f t="shared" si="28"/>
        <v>0</v>
      </c>
      <c r="K588" s="50">
        <f t="shared" si="29"/>
        <v>0</v>
      </c>
    </row>
    <row r="589" s="33" customFormat="1" ht="20.1" hidden="1" customHeight="1" spans="1:11">
      <c r="A589" s="46"/>
      <c r="B589" s="54"/>
      <c r="C589" s="54"/>
      <c r="D589" s="49"/>
      <c r="E589" s="49"/>
      <c r="F589" s="51">
        <v>2080901</v>
      </c>
      <c r="G589" s="52" t="s">
        <v>450</v>
      </c>
      <c r="H589" s="49"/>
      <c r="I589" s="49"/>
      <c r="J589" s="49">
        <f t="shared" si="28"/>
        <v>0</v>
      </c>
      <c r="K589" s="42" t="str">
        <f t="shared" si="29"/>
        <v/>
      </c>
    </row>
    <row r="590" s="33" customFormat="1" ht="20.1" hidden="1" customHeight="1" spans="1:11">
      <c r="A590" s="46"/>
      <c r="B590" s="54"/>
      <c r="C590" s="54"/>
      <c r="D590" s="49"/>
      <c r="E590" s="49"/>
      <c r="F590" s="51">
        <v>2080902</v>
      </c>
      <c r="G590" s="52" t="s">
        <v>451</v>
      </c>
      <c r="H590" s="49">
        <v>0</v>
      </c>
      <c r="I590" s="49">
        <v>0</v>
      </c>
      <c r="J590" s="49">
        <f t="shared" si="28"/>
        <v>0</v>
      </c>
      <c r="K590" s="42" t="str">
        <f t="shared" si="29"/>
        <v/>
      </c>
    </row>
    <row r="591" s="33" customFormat="1" ht="20.1" hidden="1" customHeight="1" spans="1:11">
      <c r="A591" s="46"/>
      <c r="B591" s="54"/>
      <c r="C591" s="54"/>
      <c r="D591" s="49"/>
      <c r="E591" s="49"/>
      <c r="F591" s="51">
        <v>2080903</v>
      </c>
      <c r="G591" s="52" t="s">
        <v>452</v>
      </c>
      <c r="H591" s="49">
        <v>0</v>
      </c>
      <c r="I591" s="49">
        <v>0</v>
      </c>
      <c r="J591" s="49">
        <f t="shared" si="28"/>
        <v>0</v>
      </c>
      <c r="K591" s="42" t="str">
        <f t="shared" si="29"/>
        <v/>
      </c>
    </row>
    <row r="592" s="33" customFormat="1" ht="20.1" hidden="1" customHeight="1" spans="1:11">
      <c r="A592" s="46"/>
      <c r="B592" s="54"/>
      <c r="C592" s="54"/>
      <c r="D592" s="49"/>
      <c r="E592" s="49"/>
      <c r="F592" s="51">
        <v>2080904</v>
      </c>
      <c r="G592" s="52" t="s">
        <v>453</v>
      </c>
      <c r="H592" s="49"/>
      <c r="I592" s="49"/>
      <c r="J592" s="49">
        <f t="shared" si="28"/>
        <v>0</v>
      </c>
      <c r="K592" s="42" t="str">
        <f t="shared" si="29"/>
        <v/>
      </c>
    </row>
    <row r="593" s="33" customFormat="1" ht="20.1" hidden="1" customHeight="1" spans="1:11">
      <c r="A593" s="46"/>
      <c r="B593" s="54"/>
      <c r="C593" s="54"/>
      <c r="D593" s="49"/>
      <c r="E593" s="49"/>
      <c r="F593" s="51">
        <v>2080905</v>
      </c>
      <c r="G593" s="52" t="s">
        <v>454</v>
      </c>
      <c r="H593" s="49">
        <v>1</v>
      </c>
      <c r="I593" s="49">
        <v>1</v>
      </c>
      <c r="J593" s="49">
        <f t="shared" si="28"/>
        <v>0</v>
      </c>
      <c r="K593" s="42">
        <f t="shared" si="29"/>
        <v>0</v>
      </c>
    </row>
    <row r="594" s="33" customFormat="1" ht="20.1" hidden="1" customHeight="1" spans="1:11">
      <c r="A594" s="46"/>
      <c r="B594" s="54"/>
      <c r="C594" s="54"/>
      <c r="D594" s="49"/>
      <c r="E594" s="49"/>
      <c r="F594" s="51">
        <v>2080999</v>
      </c>
      <c r="G594" s="52" t="s">
        <v>455</v>
      </c>
      <c r="H594" s="49">
        <v>2</v>
      </c>
      <c r="I594" s="49">
        <v>2</v>
      </c>
      <c r="J594" s="49">
        <f t="shared" si="28"/>
        <v>0</v>
      </c>
      <c r="K594" s="50">
        <f t="shared" si="29"/>
        <v>0</v>
      </c>
    </row>
    <row r="595" s="33" customFormat="1" ht="20.1" customHeight="1" spans="1:11">
      <c r="A595" s="46"/>
      <c r="B595" s="54"/>
      <c r="C595" s="54"/>
      <c r="D595" s="49"/>
      <c r="E595" s="49"/>
      <c r="F595" s="51">
        <v>20810</v>
      </c>
      <c r="G595" s="52" t="s">
        <v>456</v>
      </c>
      <c r="H595" s="49">
        <f>SUM(H596:H602)</f>
        <v>414</v>
      </c>
      <c r="I595" s="49">
        <f>SUM(I596:I602)</f>
        <v>189</v>
      </c>
      <c r="J595" s="49">
        <f t="shared" si="28"/>
        <v>-225</v>
      </c>
      <c r="K595" s="50">
        <f t="shared" si="29"/>
        <v>-0.543478260869565</v>
      </c>
    </row>
    <row r="596" s="33" customFormat="1" ht="20.1" hidden="1" customHeight="1" spans="1:11">
      <c r="A596" s="46"/>
      <c r="B596" s="54"/>
      <c r="C596" s="54"/>
      <c r="D596" s="49"/>
      <c r="E596" s="49"/>
      <c r="F596" s="51">
        <v>2081001</v>
      </c>
      <c r="G596" s="52" t="s">
        <v>457</v>
      </c>
      <c r="H596" s="63"/>
      <c r="I596" s="63"/>
      <c r="J596" s="49">
        <f t="shared" si="28"/>
        <v>0</v>
      </c>
      <c r="K596" s="50" t="str">
        <f t="shared" si="29"/>
        <v/>
      </c>
    </row>
    <row r="597" s="33" customFormat="1" ht="20.1" customHeight="1" spans="1:11">
      <c r="A597" s="46"/>
      <c r="B597" s="54"/>
      <c r="C597" s="54"/>
      <c r="D597" s="49"/>
      <c r="E597" s="49"/>
      <c r="F597" s="51">
        <v>2081002</v>
      </c>
      <c r="G597" s="52" t="s">
        <v>458</v>
      </c>
      <c r="H597" s="49">
        <v>311</v>
      </c>
      <c r="I597" s="49">
        <v>86</v>
      </c>
      <c r="J597" s="49">
        <f t="shared" si="28"/>
        <v>-225</v>
      </c>
      <c r="K597" s="50">
        <f t="shared" si="29"/>
        <v>-0.723472668810289</v>
      </c>
    </row>
    <row r="598" s="33" customFormat="1" ht="20.1" hidden="1" customHeight="1" spans="1:11">
      <c r="A598" s="46"/>
      <c r="B598" s="54"/>
      <c r="C598" s="54"/>
      <c r="D598" s="49"/>
      <c r="E598" s="49"/>
      <c r="F598" s="51">
        <v>2081003</v>
      </c>
      <c r="G598" s="52" t="s">
        <v>459</v>
      </c>
      <c r="H598" s="49">
        <v>0</v>
      </c>
      <c r="I598" s="49">
        <v>0</v>
      </c>
      <c r="J598" s="49">
        <f t="shared" si="28"/>
        <v>0</v>
      </c>
      <c r="K598" s="50" t="str">
        <f t="shared" si="29"/>
        <v/>
      </c>
    </row>
    <row r="599" s="33" customFormat="1" ht="20.1" hidden="1" customHeight="1" spans="1:11">
      <c r="A599" s="46"/>
      <c r="B599" s="54"/>
      <c r="C599" s="54"/>
      <c r="D599" s="49"/>
      <c r="E599" s="49"/>
      <c r="F599" s="51">
        <v>2081004</v>
      </c>
      <c r="G599" s="52" t="s">
        <v>460</v>
      </c>
      <c r="H599" s="63"/>
      <c r="I599" s="63"/>
      <c r="J599" s="49">
        <f t="shared" si="28"/>
        <v>0</v>
      </c>
      <c r="K599" s="50" t="str">
        <f t="shared" si="29"/>
        <v/>
      </c>
    </row>
    <row r="600" s="33" customFormat="1" ht="20.1" hidden="1" customHeight="1" spans="1:11">
      <c r="A600" s="46"/>
      <c r="B600" s="54"/>
      <c r="C600" s="54"/>
      <c r="D600" s="49"/>
      <c r="E600" s="49"/>
      <c r="F600" s="51">
        <v>2081005</v>
      </c>
      <c r="G600" s="52" t="s">
        <v>461</v>
      </c>
      <c r="H600" s="63"/>
      <c r="I600" s="63"/>
      <c r="J600" s="49">
        <f t="shared" si="28"/>
        <v>0</v>
      </c>
      <c r="K600" s="50" t="str">
        <f t="shared" si="29"/>
        <v/>
      </c>
    </row>
    <row r="601" s="33" customFormat="1" ht="20.1" hidden="1" customHeight="1" spans="1:11">
      <c r="A601" s="46"/>
      <c r="B601" s="54"/>
      <c r="C601" s="54"/>
      <c r="D601" s="49"/>
      <c r="E601" s="49"/>
      <c r="F601" s="51">
        <v>2081006</v>
      </c>
      <c r="G601" s="52" t="s">
        <v>462</v>
      </c>
      <c r="H601" s="59">
        <v>100</v>
      </c>
      <c r="I601" s="59">
        <v>100</v>
      </c>
      <c r="J601" s="49">
        <f t="shared" si="28"/>
        <v>0</v>
      </c>
      <c r="K601" s="50">
        <f t="shared" si="29"/>
        <v>0</v>
      </c>
    </row>
    <row r="602" s="33" customFormat="1" ht="20.1" hidden="1" customHeight="1" spans="1:11">
      <c r="A602" s="46"/>
      <c r="B602" s="54"/>
      <c r="C602" s="54"/>
      <c r="D602" s="49"/>
      <c r="E602" s="49"/>
      <c r="F602" s="51">
        <v>2081099</v>
      </c>
      <c r="G602" s="52" t="s">
        <v>463</v>
      </c>
      <c r="H602" s="49">
        <v>3</v>
      </c>
      <c r="I602" s="49">
        <v>3</v>
      </c>
      <c r="J602" s="49">
        <f t="shared" si="28"/>
        <v>0</v>
      </c>
      <c r="K602" s="50">
        <f t="shared" si="29"/>
        <v>0</v>
      </c>
    </row>
    <row r="603" s="33" customFormat="1" ht="20.1" customHeight="1" spans="1:11">
      <c r="A603" s="46"/>
      <c r="B603" s="54"/>
      <c r="C603" s="54"/>
      <c r="D603" s="49"/>
      <c r="E603" s="49"/>
      <c r="F603" s="51">
        <v>20811</v>
      </c>
      <c r="G603" s="52" t="s">
        <v>464</v>
      </c>
      <c r="H603" s="49">
        <f>SUM(H604:H611)</f>
        <v>610</v>
      </c>
      <c r="I603" s="49">
        <f>SUM(I604:I611)</f>
        <v>255</v>
      </c>
      <c r="J603" s="49">
        <f t="shared" si="28"/>
        <v>-355</v>
      </c>
      <c r="K603" s="50">
        <f t="shared" si="29"/>
        <v>-0.581967213114754</v>
      </c>
    </row>
    <row r="604" s="33" customFormat="1" ht="20.1" hidden="1" customHeight="1" spans="1:11">
      <c r="A604" s="46"/>
      <c r="B604" s="54"/>
      <c r="C604" s="54"/>
      <c r="D604" s="49"/>
      <c r="E604" s="49"/>
      <c r="F604" s="51">
        <v>2081101</v>
      </c>
      <c r="G604" s="52" t="s">
        <v>19</v>
      </c>
      <c r="H604" s="49">
        <v>0</v>
      </c>
      <c r="I604" s="49">
        <v>0</v>
      </c>
      <c r="J604" s="49">
        <f t="shared" si="28"/>
        <v>0</v>
      </c>
      <c r="K604" s="50" t="str">
        <f t="shared" si="29"/>
        <v/>
      </c>
    </row>
    <row r="605" s="33" customFormat="1" ht="20.1" hidden="1" customHeight="1" spans="1:11">
      <c r="A605" s="46"/>
      <c r="B605" s="54"/>
      <c r="C605" s="54"/>
      <c r="D605" s="49"/>
      <c r="E605" s="49"/>
      <c r="F605" s="51">
        <v>2081102</v>
      </c>
      <c r="G605" s="52" t="s">
        <v>21</v>
      </c>
      <c r="H605" s="49">
        <v>0</v>
      </c>
      <c r="I605" s="49">
        <v>0</v>
      </c>
      <c r="J605" s="49">
        <f t="shared" si="28"/>
        <v>0</v>
      </c>
      <c r="K605" s="50" t="str">
        <f t="shared" si="29"/>
        <v/>
      </c>
    </row>
    <row r="606" s="33" customFormat="1" ht="20.1" hidden="1" customHeight="1" spans="1:11">
      <c r="A606" s="46"/>
      <c r="B606" s="54"/>
      <c r="C606" s="54"/>
      <c r="D606" s="49"/>
      <c r="E606" s="49"/>
      <c r="F606" s="51">
        <v>2081103</v>
      </c>
      <c r="G606" s="52" t="s">
        <v>23</v>
      </c>
      <c r="H606" s="49">
        <v>0</v>
      </c>
      <c r="I606" s="49">
        <v>0</v>
      </c>
      <c r="J606" s="49">
        <f t="shared" si="28"/>
        <v>0</v>
      </c>
      <c r="K606" s="50" t="str">
        <f t="shared" si="29"/>
        <v/>
      </c>
    </row>
    <row r="607" s="33" customFormat="1" ht="20.1" hidden="1" customHeight="1" spans="1:11">
      <c r="A607" s="46"/>
      <c r="B607" s="54"/>
      <c r="C607" s="54"/>
      <c r="D607" s="49"/>
      <c r="E607" s="49"/>
      <c r="F607" s="51">
        <v>2081104</v>
      </c>
      <c r="G607" s="52" t="s">
        <v>465</v>
      </c>
      <c r="H607" s="49">
        <v>26</v>
      </c>
      <c r="I607" s="49">
        <v>26</v>
      </c>
      <c r="J607" s="49">
        <f t="shared" si="28"/>
        <v>0</v>
      </c>
      <c r="K607" s="50">
        <f t="shared" si="29"/>
        <v>0</v>
      </c>
    </row>
    <row r="608" s="33" customFormat="1" ht="20.1" hidden="1" customHeight="1" spans="1:11">
      <c r="A608" s="46"/>
      <c r="B608" s="54"/>
      <c r="C608" s="54"/>
      <c r="D608" s="49"/>
      <c r="E608" s="49"/>
      <c r="F608" s="51">
        <v>2081105</v>
      </c>
      <c r="G608" s="52" t="s">
        <v>466</v>
      </c>
      <c r="H608" s="49">
        <v>1</v>
      </c>
      <c r="I608" s="49">
        <v>1</v>
      </c>
      <c r="J608" s="49">
        <f t="shared" si="28"/>
        <v>0</v>
      </c>
      <c r="K608" s="50">
        <f t="shared" si="29"/>
        <v>0</v>
      </c>
    </row>
    <row r="609" s="33" customFormat="1" ht="20.1" hidden="1" customHeight="1" spans="1:11">
      <c r="A609" s="46"/>
      <c r="B609" s="54"/>
      <c r="C609" s="54"/>
      <c r="D609" s="49"/>
      <c r="E609" s="49"/>
      <c r="F609" s="51">
        <v>2081106</v>
      </c>
      <c r="G609" s="52" t="s">
        <v>467</v>
      </c>
      <c r="H609" s="59">
        <v>0</v>
      </c>
      <c r="I609" s="59">
        <v>0</v>
      </c>
      <c r="J609" s="49">
        <f t="shared" si="28"/>
        <v>0</v>
      </c>
      <c r="K609" s="50" t="str">
        <f t="shared" si="29"/>
        <v/>
      </c>
    </row>
    <row r="610" s="33" customFormat="1" ht="20.1" customHeight="1" spans="1:11">
      <c r="A610" s="46"/>
      <c r="B610" s="54"/>
      <c r="C610" s="54"/>
      <c r="D610" s="49"/>
      <c r="E610" s="49"/>
      <c r="F610" s="51">
        <v>2081107</v>
      </c>
      <c r="G610" s="52" t="s">
        <v>468</v>
      </c>
      <c r="H610" s="59">
        <v>100</v>
      </c>
      <c r="I610" s="59">
        <v>0</v>
      </c>
      <c r="J610" s="49">
        <f t="shared" si="28"/>
        <v>-100</v>
      </c>
      <c r="K610" s="50">
        <f t="shared" si="29"/>
        <v>-1</v>
      </c>
    </row>
    <row r="611" s="33" customFormat="1" ht="20.1" customHeight="1" spans="1:11">
      <c r="A611" s="46"/>
      <c r="B611" s="54"/>
      <c r="C611" s="54"/>
      <c r="D611" s="49"/>
      <c r="E611" s="49"/>
      <c r="F611" s="51">
        <v>2081199</v>
      </c>
      <c r="G611" s="52" t="s">
        <v>469</v>
      </c>
      <c r="H611" s="59">
        <v>483</v>
      </c>
      <c r="I611" s="59">
        <v>228</v>
      </c>
      <c r="J611" s="49">
        <f t="shared" si="28"/>
        <v>-255</v>
      </c>
      <c r="K611" s="50">
        <f t="shared" si="29"/>
        <v>-0.527950310559006</v>
      </c>
    </row>
    <row r="612" s="33" customFormat="1" ht="20.1" hidden="1" customHeight="1" spans="1:11">
      <c r="A612" s="46"/>
      <c r="B612" s="54"/>
      <c r="C612" s="54"/>
      <c r="D612" s="49"/>
      <c r="E612" s="49"/>
      <c r="F612" s="51">
        <v>20816</v>
      </c>
      <c r="G612" s="52" t="s">
        <v>470</v>
      </c>
      <c r="H612" s="59">
        <f>SUM(H613:H616)</f>
        <v>0</v>
      </c>
      <c r="I612" s="59">
        <f>SUM(I613:I616)</f>
        <v>0</v>
      </c>
      <c r="J612" s="49">
        <f t="shared" si="28"/>
        <v>0</v>
      </c>
      <c r="K612" s="50" t="str">
        <f t="shared" si="29"/>
        <v/>
      </c>
    </row>
    <row r="613" s="33" customFormat="1" ht="20.1" hidden="1" customHeight="1" spans="1:11">
      <c r="A613" s="46"/>
      <c r="B613" s="54"/>
      <c r="C613" s="54"/>
      <c r="D613" s="49"/>
      <c r="E613" s="49"/>
      <c r="F613" s="51">
        <v>2081601</v>
      </c>
      <c r="G613" s="52" t="s">
        <v>19</v>
      </c>
      <c r="H613" s="59">
        <v>0</v>
      </c>
      <c r="I613" s="59">
        <v>0</v>
      </c>
      <c r="J613" s="49">
        <f t="shared" si="28"/>
        <v>0</v>
      </c>
      <c r="K613" s="50" t="str">
        <f t="shared" si="29"/>
        <v/>
      </c>
    </row>
    <row r="614" s="33" customFormat="1" ht="20.1" hidden="1" customHeight="1" spans="1:11">
      <c r="A614" s="46"/>
      <c r="B614" s="54"/>
      <c r="C614" s="54"/>
      <c r="D614" s="49"/>
      <c r="E614" s="49"/>
      <c r="F614" s="51">
        <v>2081602</v>
      </c>
      <c r="G614" s="52" t="s">
        <v>21</v>
      </c>
      <c r="H614" s="59">
        <v>0</v>
      </c>
      <c r="I614" s="59">
        <v>0</v>
      </c>
      <c r="J614" s="49">
        <f t="shared" si="28"/>
        <v>0</v>
      </c>
      <c r="K614" s="50" t="str">
        <f t="shared" si="29"/>
        <v/>
      </c>
    </row>
    <row r="615" s="33" customFormat="1" ht="20.1" hidden="1" customHeight="1" spans="1:11">
      <c r="A615" s="46"/>
      <c r="B615" s="54"/>
      <c r="C615" s="54"/>
      <c r="D615" s="49"/>
      <c r="E615" s="49"/>
      <c r="F615" s="51">
        <v>2081603</v>
      </c>
      <c r="G615" s="52" t="s">
        <v>23</v>
      </c>
      <c r="H615" s="59">
        <v>0</v>
      </c>
      <c r="I615" s="59">
        <v>0</v>
      </c>
      <c r="J615" s="49">
        <f t="shared" si="28"/>
        <v>0</v>
      </c>
      <c r="K615" s="50" t="str">
        <f t="shared" si="29"/>
        <v/>
      </c>
    </row>
    <row r="616" s="33" customFormat="1" ht="20.1" hidden="1" customHeight="1" spans="1:11">
      <c r="A616" s="46"/>
      <c r="B616" s="54"/>
      <c r="C616" s="54"/>
      <c r="D616" s="49"/>
      <c r="E616" s="49"/>
      <c r="F616" s="51">
        <v>2081699</v>
      </c>
      <c r="G616" s="52" t="s">
        <v>471</v>
      </c>
      <c r="H616" s="59">
        <v>0</v>
      </c>
      <c r="I616" s="59">
        <v>0</v>
      </c>
      <c r="J616" s="49">
        <f t="shared" si="28"/>
        <v>0</v>
      </c>
      <c r="K616" s="50" t="str">
        <f t="shared" si="29"/>
        <v/>
      </c>
    </row>
    <row r="617" s="33" customFormat="1" ht="20.1" customHeight="1" spans="1:11">
      <c r="A617" s="46"/>
      <c r="B617" s="54"/>
      <c r="C617" s="54"/>
      <c r="D617" s="49"/>
      <c r="E617" s="49"/>
      <c r="F617" s="51">
        <v>20819</v>
      </c>
      <c r="G617" s="52" t="s">
        <v>472</v>
      </c>
      <c r="H617" s="59">
        <f>SUM(H618:H619)</f>
        <v>125</v>
      </c>
      <c r="I617" s="59">
        <f>SUM(I618:I619)</f>
        <v>57</v>
      </c>
      <c r="J617" s="49">
        <f t="shared" si="28"/>
        <v>-68</v>
      </c>
      <c r="K617" s="50">
        <f t="shared" si="29"/>
        <v>-0.544</v>
      </c>
    </row>
    <row r="618" s="33" customFormat="1" ht="20.1" hidden="1" customHeight="1" spans="1:11">
      <c r="A618" s="46"/>
      <c r="B618" s="54"/>
      <c r="C618" s="54"/>
      <c r="D618" s="49"/>
      <c r="E618" s="49"/>
      <c r="F618" s="51">
        <v>2081901</v>
      </c>
      <c r="G618" s="52" t="s">
        <v>473</v>
      </c>
      <c r="H618" s="59">
        <v>6</v>
      </c>
      <c r="I618" s="59">
        <v>6</v>
      </c>
      <c r="J618" s="49">
        <f t="shared" si="28"/>
        <v>0</v>
      </c>
      <c r="K618" s="50">
        <f t="shared" si="29"/>
        <v>0</v>
      </c>
    </row>
    <row r="619" s="33" customFormat="1" ht="20.1" customHeight="1" spans="1:11">
      <c r="A619" s="46"/>
      <c r="B619" s="54"/>
      <c r="C619" s="54"/>
      <c r="D619" s="49"/>
      <c r="E619" s="49"/>
      <c r="F619" s="51">
        <v>2081902</v>
      </c>
      <c r="G619" s="52" t="s">
        <v>474</v>
      </c>
      <c r="H619" s="59">
        <v>119</v>
      </c>
      <c r="I619" s="59">
        <v>51</v>
      </c>
      <c r="J619" s="49">
        <f t="shared" si="28"/>
        <v>-68</v>
      </c>
      <c r="K619" s="50">
        <f t="shared" si="29"/>
        <v>-0.571428571428571</v>
      </c>
    </row>
    <row r="620" s="33" customFormat="1" ht="20.1" hidden="1" customHeight="1" spans="1:11">
      <c r="A620" s="46"/>
      <c r="B620" s="54"/>
      <c r="C620" s="54"/>
      <c r="D620" s="49"/>
      <c r="E620" s="49"/>
      <c r="F620" s="51">
        <v>20820</v>
      </c>
      <c r="G620" s="52" t="s">
        <v>475</v>
      </c>
      <c r="H620" s="59">
        <f>SUM(H621:H622)</f>
        <v>45</v>
      </c>
      <c r="I620" s="59">
        <f>SUM(I621:I622)</f>
        <v>45</v>
      </c>
      <c r="J620" s="49">
        <f t="shared" si="28"/>
        <v>0</v>
      </c>
      <c r="K620" s="50">
        <f t="shared" si="29"/>
        <v>0</v>
      </c>
    </row>
    <row r="621" s="33" customFormat="1" ht="20.1" hidden="1" customHeight="1" spans="1:11">
      <c r="A621" s="46"/>
      <c r="B621" s="54"/>
      <c r="C621" s="54"/>
      <c r="D621" s="49"/>
      <c r="E621" s="49"/>
      <c r="F621" s="51">
        <v>2082001</v>
      </c>
      <c r="G621" s="52" t="s">
        <v>476</v>
      </c>
      <c r="H621" s="59">
        <v>45</v>
      </c>
      <c r="I621" s="59">
        <v>45</v>
      </c>
      <c r="J621" s="49">
        <f t="shared" si="28"/>
        <v>0</v>
      </c>
      <c r="K621" s="50">
        <f t="shared" si="29"/>
        <v>0</v>
      </c>
    </row>
    <row r="622" s="33" customFormat="1" ht="20.1" hidden="1" customHeight="1" spans="1:11">
      <c r="A622" s="46"/>
      <c r="B622" s="54"/>
      <c r="C622" s="54"/>
      <c r="D622" s="49"/>
      <c r="E622" s="49"/>
      <c r="F622" s="51">
        <v>2082002</v>
      </c>
      <c r="G622" s="52" t="s">
        <v>477</v>
      </c>
      <c r="H622" s="59"/>
      <c r="I622" s="59"/>
      <c r="J622" s="49">
        <f t="shared" si="28"/>
        <v>0</v>
      </c>
      <c r="K622" s="50" t="str">
        <f t="shared" si="29"/>
        <v/>
      </c>
    </row>
    <row r="623" s="33" customFormat="1" ht="20.1" hidden="1" customHeight="1" spans="1:11">
      <c r="A623" s="46"/>
      <c r="B623" s="54"/>
      <c r="C623" s="54"/>
      <c r="D623" s="49"/>
      <c r="E623" s="49"/>
      <c r="F623" s="51">
        <v>20821</v>
      </c>
      <c r="G623" s="52" t="s">
        <v>478</v>
      </c>
      <c r="H623" s="59">
        <f>SUM(H624:H625)</f>
        <v>53</v>
      </c>
      <c r="I623" s="59">
        <f>SUM(I624:I625)</f>
        <v>53</v>
      </c>
      <c r="J623" s="49">
        <f t="shared" si="28"/>
        <v>0</v>
      </c>
      <c r="K623" s="50">
        <f t="shared" si="29"/>
        <v>0</v>
      </c>
    </row>
    <row r="624" s="33" customFormat="1" ht="20.1" hidden="1" customHeight="1" spans="1:11">
      <c r="A624" s="46"/>
      <c r="B624" s="54"/>
      <c r="C624" s="54"/>
      <c r="D624" s="49"/>
      <c r="E624" s="49"/>
      <c r="F624" s="51">
        <v>2082101</v>
      </c>
      <c r="G624" s="52" t="s">
        <v>479</v>
      </c>
      <c r="H624" s="59">
        <v>52</v>
      </c>
      <c r="I624" s="59">
        <v>52</v>
      </c>
      <c r="J624" s="49">
        <f t="shared" si="28"/>
        <v>0</v>
      </c>
      <c r="K624" s="50">
        <f t="shared" si="29"/>
        <v>0</v>
      </c>
    </row>
    <row r="625" s="33" customFormat="1" ht="20.1" hidden="1" customHeight="1" spans="1:11">
      <c r="A625" s="46"/>
      <c r="B625" s="54"/>
      <c r="C625" s="54"/>
      <c r="D625" s="49"/>
      <c r="E625" s="49"/>
      <c r="F625" s="51">
        <v>2082102</v>
      </c>
      <c r="G625" s="52" t="s">
        <v>480</v>
      </c>
      <c r="H625" s="59">
        <v>1</v>
      </c>
      <c r="I625" s="59">
        <v>1</v>
      </c>
      <c r="J625" s="49">
        <f t="shared" si="28"/>
        <v>0</v>
      </c>
      <c r="K625" s="50">
        <f t="shared" si="29"/>
        <v>0</v>
      </c>
    </row>
    <row r="626" s="33" customFormat="1" ht="20.1" hidden="1" customHeight="1" spans="1:11">
      <c r="A626" s="46"/>
      <c r="B626" s="54"/>
      <c r="C626" s="54"/>
      <c r="D626" s="49"/>
      <c r="E626" s="49"/>
      <c r="F626" s="51">
        <v>20824</v>
      </c>
      <c r="G626" s="52" t="s">
        <v>481</v>
      </c>
      <c r="H626" s="49">
        <f>SUM(H627:H628)</f>
        <v>0</v>
      </c>
      <c r="I626" s="49">
        <f>SUM(I627:I628)</f>
        <v>0</v>
      </c>
      <c r="J626" s="49">
        <f t="shared" si="28"/>
        <v>0</v>
      </c>
      <c r="K626" s="50" t="str">
        <f t="shared" si="29"/>
        <v/>
      </c>
    </row>
    <row r="627" s="33" customFormat="1" ht="20.1" hidden="1" customHeight="1" spans="1:11">
      <c r="A627" s="46"/>
      <c r="B627" s="54"/>
      <c r="C627" s="54"/>
      <c r="D627" s="49"/>
      <c r="E627" s="49"/>
      <c r="F627" s="51">
        <v>2082401</v>
      </c>
      <c r="G627" s="52" t="s">
        <v>482</v>
      </c>
      <c r="H627" s="49">
        <v>0</v>
      </c>
      <c r="I627" s="49">
        <v>0</v>
      </c>
      <c r="J627" s="49">
        <f t="shared" si="28"/>
        <v>0</v>
      </c>
      <c r="K627" s="50" t="str">
        <f t="shared" si="29"/>
        <v/>
      </c>
    </row>
    <row r="628" s="33" customFormat="1" ht="20.1" hidden="1" customHeight="1" spans="1:11">
      <c r="A628" s="46"/>
      <c r="B628" s="54"/>
      <c r="C628" s="54"/>
      <c r="D628" s="49"/>
      <c r="E628" s="49"/>
      <c r="F628" s="51">
        <v>2082402</v>
      </c>
      <c r="G628" s="52" t="s">
        <v>483</v>
      </c>
      <c r="H628" s="49">
        <v>0</v>
      </c>
      <c r="I628" s="49">
        <v>0</v>
      </c>
      <c r="J628" s="49">
        <f t="shared" si="28"/>
        <v>0</v>
      </c>
      <c r="K628" s="50" t="str">
        <f t="shared" si="29"/>
        <v/>
      </c>
    </row>
    <row r="629" s="33" customFormat="1" ht="20.1" hidden="1" customHeight="1" spans="1:11">
      <c r="A629" s="46"/>
      <c r="B629" s="54"/>
      <c r="C629" s="54"/>
      <c r="D629" s="49"/>
      <c r="E629" s="49"/>
      <c r="F629" s="51">
        <v>20825</v>
      </c>
      <c r="G629" s="52" t="s">
        <v>484</v>
      </c>
      <c r="H629" s="49">
        <f>SUM(H630:H631)</f>
        <v>0</v>
      </c>
      <c r="I629" s="49">
        <f>SUM(I630:I631)</f>
        <v>0</v>
      </c>
      <c r="J629" s="49">
        <f t="shared" si="28"/>
        <v>0</v>
      </c>
      <c r="K629" s="50" t="str">
        <f t="shared" si="29"/>
        <v/>
      </c>
    </row>
    <row r="630" s="33" customFormat="1" ht="20.1" hidden="1" customHeight="1" spans="1:11">
      <c r="A630" s="46"/>
      <c r="B630" s="54"/>
      <c r="C630" s="54"/>
      <c r="D630" s="49"/>
      <c r="E630" s="49"/>
      <c r="F630" s="51">
        <v>2082501</v>
      </c>
      <c r="G630" s="52" t="s">
        <v>485</v>
      </c>
      <c r="H630" s="49"/>
      <c r="I630" s="49"/>
      <c r="J630" s="49">
        <f t="shared" si="28"/>
        <v>0</v>
      </c>
      <c r="K630" s="50" t="str">
        <f t="shared" si="29"/>
        <v/>
      </c>
    </row>
    <row r="631" s="33" customFormat="1" ht="20.1" hidden="1" customHeight="1" spans="1:11">
      <c r="A631" s="46"/>
      <c r="B631" s="54"/>
      <c r="C631" s="54"/>
      <c r="D631" s="49"/>
      <c r="E631" s="49"/>
      <c r="F631" s="51">
        <v>2082502</v>
      </c>
      <c r="G631" s="52" t="s">
        <v>486</v>
      </c>
      <c r="H631" s="49">
        <v>0</v>
      </c>
      <c r="I631" s="49">
        <v>0</v>
      </c>
      <c r="J631" s="49">
        <f t="shared" si="28"/>
        <v>0</v>
      </c>
      <c r="K631" s="50" t="str">
        <f t="shared" si="29"/>
        <v/>
      </c>
    </row>
    <row r="632" s="33" customFormat="1" ht="20.1" customHeight="1" spans="1:11">
      <c r="A632" s="46"/>
      <c r="B632" s="54"/>
      <c r="C632" s="54"/>
      <c r="D632" s="49"/>
      <c r="E632" s="49"/>
      <c r="F632" s="51">
        <v>20826</v>
      </c>
      <c r="G632" s="52" t="s">
        <v>487</v>
      </c>
      <c r="H632" s="49">
        <f>SUM(H633:H635)</f>
        <v>410</v>
      </c>
      <c r="I632" s="49">
        <f>SUM(I633:I635)</f>
        <v>170</v>
      </c>
      <c r="J632" s="49">
        <f t="shared" si="28"/>
        <v>-240</v>
      </c>
      <c r="K632" s="50">
        <f t="shared" si="29"/>
        <v>-0.585365853658537</v>
      </c>
    </row>
    <row r="633" s="33" customFormat="1" ht="20.1" hidden="1" customHeight="1" spans="1:11">
      <c r="A633" s="46"/>
      <c r="B633" s="54"/>
      <c r="C633" s="54"/>
      <c r="D633" s="49"/>
      <c r="E633" s="49"/>
      <c r="F633" s="51">
        <v>2082601</v>
      </c>
      <c r="G633" s="52" t="s">
        <v>488</v>
      </c>
      <c r="H633" s="49">
        <v>0</v>
      </c>
      <c r="I633" s="49">
        <v>0</v>
      </c>
      <c r="J633" s="49">
        <f t="shared" si="28"/>
        <v>0</v>
      </c>
      <c r="K633" s="50" t="str">
        <f t="shared" si="29"/>
        <v/>
      </c>
    </row>
    <row r="634" s="33" customFormat="1" ht="20.1" customHeight="1" spans="1:11">
      <c r="A634" s="46"/>
      <c r="B634" s="54"/>
      <c r="C634" s="54"/>
      <c r="D634" s="49"/>
      <c r="E634" s="49"/>
      <c r="F634" s="51">
        <v>2082602</v>
      </c>
      <c r="G634" s="52" t="s">
        <v>489</v>
      </c>
      <c r="H634" s="49">
        <v>410</v>
      </c>
      <c r="I634" s="49">
        <v>170</v>
      </c>
      <c r="J634" s="49">
        <f t="shared" si="28"/>
        <v>-240</v>
      </c>
      <c r="K634" s="50">
        <f t="shared" si="29"/>
        <v>-0.585365853658537</v>
      </c>
    </row>
    <row r="635" s="33" customFormat="1" ht="23.1" hidden="1" customHeight="1" spans="1:11">
      <c r="A635" s="46"/>
      <c r="B635" s="54"/>
      <c r="C635" s="54"/>
      <c r="D635" s="49"/>
      <c r="E635" s="49"/>
      <c r="F635" s="51">
        <v>2082699</v>
      </c>
      <c r="G635" s="52" t="s">
        <v>490</v>
      </c>
      <c r="H635" s="49">
        <v>0</v>
      </c>
      <c r="I635" s="49">
        <v>0</v>
      </c>
      <c r="J635" s="49">
        <f t="shared" si="28"/>
        <v>0</v>
      </c>
      <c r="K635" s="50" t="str">
        <f t="shared" si="29"/>
        <v/>
      </c>
    </row>
    <row r="636" s="33" customFormat="1" ht="20.1" hidden="1" customHeight="1" spans="1:11">
      <c r="A636" s="46"/>
      <c r="B636" s="54"/>
      <c r="C636" s="54"/>
      <c r="D636" s="49"/>
      <c r="E636" s="49"/>
      <c r="F636" s="51">
        <v>20827</v>
      </c>
      <c r="G636" s="52" t="s">
        <v>491</v>
      </c>
      <c r="H636" s="49">
        <f>SUM(H637:H640)</f>
        <v>0</v>
      </c>
      <c r="I636" s="49">
        <f>SUM(I637:I640)</f>
        <v>0</v>
      </c>
      <c r="J636" s="49">
        <f t="shared" si="28"/>
        <v>0</v>
      </c>
      <c r="K636" s="50" t="str">
        <f t="shared" si="29"/>
        <v/>
      </c>
    </row>
    <row r="637" s="33" customFormat="1" ht="20.1" hidden="1" customHeight="1" spans="1:11">
      <c r="A637" s="46"/>
      <c r="B637" s="54"/>
      <c r="C637" s="54"/>
      <c r="D637" s="49"/>
      <c r="E637" s="49"/>
      <c r="F637" s="51">
        <v>2082701</v>
      </c>
      <c r="G637" s="52" t="s">
        <v>492</v>
      </c>
      <c r="H637" s="49">
        <v>0</v>
      </c>
      <c r="I637" s="49">
        <v>0</v>
      </c>
      <c r="J637" s="49">
        <f t="shared" si="28"/>
        <v>0</v>
      </c>
      <c r="K637" s="50" t="str">
        <f t="shared" si="29"/>
        <v/>
      </c>
    </row>
    <row r="638" s="33" customFormat="1" ht="20.1" hidden="1" customHeight="1" spans="1:11">
      <c r="A638" s="46"/>
      <c r="B638" s="54"/>
      <c r="C638" s="54"/>
      <c r="D638" s="49"/>
      <c r="E638" s="49"/>
      <c r="F638" s="51">
        <v>2082702</v>
      </c>
      <c r="G638" s="52" t="s">
        <v>493</v>
      </c>
      <c r="H638" s="49">
        <v>0</v>
      </c>
      <c r="I638" s="49">
        <v>0</v>
      </c>
      <c r="J638" s="49">
        <f t="shared" si="28"/>
        <v>0</v>
      </c>
      <c r="K638" s="50" t="str">
        <f t="shared" si="29"/>
        <v/>
      </c>
    </row>
    <row r="639" s="33" customFormat="1" ht="20.1" hidden="1" customHeight="1" spans="1:11">
      <c r="A639" s="46"/>
      <c r="B639" s="54"/>
      <c r="C639" s="54"/>
      <c r="D639" s="49"/>
      <c r="E639" s="49"/>
      <c r="F639" s="51">
        <v>2082703</v>
      </c>
      <c r="G639" s="52" t="s">
        <v>494</v>
      </c>
      <c r="H639" s="49"/>
      <c r="I639" s="49"/>
      <c r="J639" s="49">
        <f t="shared" si="28"/>
        <v>0</v>
      </c>
      <c r="K639" s="50" t="str">
        <f t="shared" si="29"/>
        <v/>
      </c>
    </row>
    <row r="640" s="33" customFormat="1" ht="20.1" hidden="1" customHeight="1" spans="1:11">
      <c r="A640" s="46"/>
      <c r="B640" s="54"/>
      <c r="C640" s="54"/>
      <c r="D640" s="49"/>
      <c r="E640" s="49"/>
      <c r="F640" s="51">
        <v>2082799</v>
      </c>
      <c r="G640" s="52" t="s">
        <v>495</v>
      </c>
      <c r="H640" s="49">
        <v>0</v>
      </c>
      <c r="I640" s="49">
        <v>0</v>
      </c>
      <c r="J640" s="49">
        <f t="shared" si="28"/>
        <v>0</v>
      </c>
      <c r="K640" s="50" t="str">
        <f t="shared" si="29"/>
        <v/>
      </c>
    </row>
    <row r="641" s="33" customFormat="1" ht="20.1" hidden="1" customHeight="1" spans="1:11">
      <c r="A641" s="46"/>
      <c r="B641" s="54"/>
      <c r="C641" s="54"/>
      <c r="D641" s="49"/>
      <c r="E641" s="49"/>
      <c r="F641" s="51">
        <v>20828</v>
      </c>
      <c r="G641" s="52" t="s">
        <v>496</v>
      </c>
      <c r="H641" s="49">
        <f>SUM(H642:H648)</f>
        <v>41</v>
      </c>
      <c r="I641" s="49">
        <f>SUM(I642:I648)</f>
        <v>41</v>
      </c>
      <c r="J641" s="49">
        <f t="shared" si="28"/>
        <v>0</v>
      </c>
      <c r="K641" s="50">
        <f t="shared" si="29"/>
        <v>0</v>
      </c>
    </row>
    <row r="642" s="33" customFormat="1" ht="20.1" hidden="1" customHeight="1" spans="1:11">
      <c r="A642" s="46"/>
      <c r="B642" s="54"/>
      <c r="C642" s="54"/>
      <c r="D642" s="49"/>
      <c r="E642" s="49"/>
      <c r="F642" s="51">
        <v>2082801</v>
      </c>
      <c r="G642" s="52" t="s">
        <v>19</v>
      </c>
      <c r="H642" s="49">
        <v>0</v>
      </c>
      <c r="I642" s="49">
        <v>0</v>
      </c>
      <c r="J642" s="49">
        <f t="shared" si="28"/>
        <v>0</v>
      </c>
      <c r="K642" s="42" t="str">
        <f t="shared" si="29"/>
        <v/>
      </c>
    </row>
    <row r="643" s="33" customFormat="1" ht="20.1" hidden="1" customHeight="1" spans="1:11">
      <c r="A643" s="46"/>
      <c r="B643" s="54"/>
      <c r="C643" s="54"/>
      <c r="D643" s="49"/>
      <c r="E643" s="49"/>
      <c r="F643" s="51">
        <v>2082802</v>
      </c>
      <c r="G643" s="52" t="s">
        <v>21</v>
      </c>
      <c r="H643" s="49">
        <v>13</v>
      </c>
      <c r="I643" s="49">
        <v>13</v>
      </c>
      <c r="J643" s="49">
        <f t="shared" si="28"/>
        <v>0</v>
      </c>
      <c r="K643" s="42">
        <f t="shared" si="29"/>
        <v>0</v>
      </c>
    </row>
    <row r="644" s="33" customFormat="1" ht="20.1" hidden="1" customHeight="1" spans="1:11">
      <c r="A644" s="46"/>
      <c r="B644" s="54"/>
      <c r="C644" s="54"/>
      <c r="D644" s="49"/>
      <c r="E644" s="49"/>
      <c r="F644" s="51">
        <v>2082803</v>
      </c>
      <c r="G644" s="52" t="s">
        <v>23</v>
      </c>
      <c r="H644" s="49">
        <v>0</v>
      </c>
      <c r="I644" s="49">
        <v>0</v>
      </c>
      <c r="J644" s="49">
        <f t="shared" si="28"/>
        <v>0</v>
      </c>
      <c r="K644" s="42" t="str">
        <f t="shared" si="29"/>
        <v/>
      </c>
    </row>
    <row r="645" s="33" customFormat="1" ht="20.1" hidden="1" customHeight="1" spans="1:11">
      <c r="A645" s="46"/>
      <c r="B645" s="54"/>
      <c r="C645" s="54"/>
      <c r="D645" s="49"/>
      <c r="E645" s="49"/>
      <c r="F645" s="51">
        <v>2082804</v>
      </c>
      <c r="G645" s="52" t="s">
        <v>497</v>
      </c>
      <c r="H645" s="49"/>
      <c r="I645" s="49"/>
      <c r="J645" s="49">
        <f t="shared" si="28"/>
        <v>0</v>
      </c>
      <c r="K645" s="42" t="str">
        <f t="shared" si="29"/>
        <v/>
      </c>
    </row>
    <row r="646" s="33" customFormat="1" ht="20.1" hidden="1" customHeight="1" spans="1:11">
      <c r="A646" s="46"/>
      <c r="B646" s="54"/>
      <c r="C646" s="54"/>
      <c r="D646" s="49"/>
      <c r="E646" s="49"/>
      <c r="F646" s="51">
        <v>2082805</v>
      </c>
      <c r="G646" s="52" t="s">
        <v>498</v>
      </c>
      <c r="H646" s="49">
        <v>0</v>
      </c>
      <c r="I646" s="49">
        <v>0</v>
      </c>
      <c r="J646" s="49">
        <f t="shared" si="28"/>
        <v>0</v>
      </c>
      <c r="K646" s="42" t="str">
        <f t="shared" si="29"/>
        <v/>
      </c>
    </row>
    <row r="647" s="33" customFormat="1" ht="20.1" hidden="1" customHeight="1" spans="1:11">
      <c r="A647" s="46"/>
      <c r="B647" s="54"/>
      <c r="C647" s="54"/>
      <c r="D647" s="49"/>
      <c r="E647" s="49"/>
      <c r="F647" s="51">
        <v>2082850</v>
      </c>
      <c r="G647" s="52" t="s">
        <v>37</v>
      </c>
      <c r="H647" s="49"/>
      <c r="I647" s="49"/>
      <c r="J647" s="49">
        <f t="shared" si="28"/>
        <v>0</v>
      </c>
      <c r="K647" s="42" t="str">
        <f t="shared" si="29"/>
        <v/>
      </c>
    </row>
    <row r="648" s="33" customFormat="1" ht="20.1" hidden="1" customHeight="1" spans="1:11">
      <c r="A648" s="46"/>
      <c r="B648" s="54"/>
      <c r="C648" s="54"/>
      <c r="D648" s="49"/>
      <c r="E648" s="49"/>
      <c r="F648" s="51">
        <v>2082899</v>
      </c>
      <c r="G648" s="52" t="s">
        <v>499</v>
      </c>
      <c r="H648" s="49">
        <v>28</v>
      </c>
      <c r="I648" s="49">
        <v>28</v>
      </c>
      <c r="J648" s="49">
        <f t="shared" si="28"/>
        <v>0</v>
      </c>
      <c r="K648" s="42">
        <f t="shared" si="29"/>
        <v>0</v>
      </c>
    </row>
    <row r="649" s="33" customFormat="1" ht="20.1" hidden="1" customHeight="1" spans="1:11">
      <c r="A649" s="46"/>
      <c r="B649" s="54"/>
      <c r="C649" s="54"/>
      <c r="D649" s="49"/>
      <c r="E649" s="49"/>
      <c r="F649" s="51">
        <v>20830</v>
      </c>
      <c r="G649" s="52" t="s">
        <v>500</v>
      </c>
      <c r="H649" s="49">
        <f>SUM(H650:H651)</f>
        <v>37</v>
      </c>
      <c r="I649" s="49">
        <f>SUM(I650:I651)</f>
        <v>37</v>
      </c>
      <c r="J649" s="49">
        <f t="shared" si="28"/>
        <v>0</v>
      </c>
      <c r="K649" s="42">
        <f t="shared" si="29"/>
        <v>0</v>
      </c>
    </row>
    <row r="650" s="33" customFormat="1" ht="20.1" hidden="1" customHeight="1" spans="1:11">
      <c r="A650" s="46"/>
      <c r="B650" s="54"/>
      <c r="C650" s="54"/>
      <c r="D650" s="49"/>
      <c r="E650" s="49"/>
      <c r="F650" s="51">
        <v>2083001</v>
      </c>
      <c r="G650" s="52" t="s">
        <v>501</v>
      </c>
      <c r="H650" s="49"/>
      <c r="I650" s="49"/>
      <c r="J650" s="49">
        <f t="shared" si="28"/>
        <v>0</v>
      </c>
      <c r="K650" s="50" t="str">
        <f t="shared" si="29"/>
        <v/>
      </c>
    </row>
    <row r="651" s="33" customFormat="1" ht="20.1" hidden="1" customHeight="1" spans="1:11">
      <c r="A651" s="46"/>
      <c r="B651" s="54"/>
      <c r="C651" s="54"/>
      <c r="D651" s="49"/>
      <c r="E651" s="49"/>
      <c r="F651" s="51">
        <v>2083099</v>
      </c>
      <c r="G651" s="52" t="s">
        <v>502</v>
      </c>
      <c r="H651" s="49">
        <v>37</v>
      </c>
      <c r="I651" s="49">
        <v>37</v>
      </c>
      <c r="J651" s="49">
        <f t="shared" ref="J651:J714" si="30">I651-H651</f>
        <v>0</v>
      </c>
      <c r="K651" s="50">
        <f t="shared" ref="K651:K714" si="31">IF(H651=0,"",J651/H651)</f>
        <v>0</v>
      </c>
    </row>
    <row r="652" s="33" customFormat="1" ht="20.1" customHeight="1" spans="1:11">
      <c r="A652" s="46"/>
      <c r="B652" s="54"/>
      <c r="C652" s="54"/>
      <c r="D652" s="49"/>
      <c r="E652" s="49"/>
      <c r="F652" s="51">
        <v>20899</v>
      </c>
      <c r="G652" s="52" t="s">
        <v>503</v>
      </c>
      <c r="H652" s="49">
        <f>SUM(H653)</f>
        <v>1249</v>
      </c>
      <c r="I652" s="49">
        <f>SUM(I653)</f>
        <v>876</v>
      </c>
      <c r="J652" s="49">
        <f t="shared" si="30"/>
        <v>-373</v>
      </c>
      <c r="K652" s="50">
        <f t="shared" si="31"/>
        <v>-0.298638911128903</v>
      </c>
    </row>
    <row r="653" s="33" customFormat="1" ht="20.1" customHeight="1" spans="1:11">
      <c r="A653" s="46"/>
      <c r="B653" s="54"/>
      <c r="C653" s="54"/>
      <c r="D653" s="49"/>
      <c r="E653" s="49"/>
      <c r="F653" s="51">
        <v>2089999</v>
      </c>
      <c r="G653" s="52" t="s">
        <v>504</v>
      </c>
      <c r="H653" s="49">
        <v>1249</v>
      </c>
      <c r="I653" s="49">
        <v>876</v>
      </c>
      <c r="J653" s="49">
        <f t="shared" si="30"/>
        <v>-373</v>
      </c>
      <c r="K653" s="50">
        <f t="shared" si="31"/>
        <v>-0.298638911128903</v>
      </c>
    </row>
    <row r="654" s="33" customFormat="1" ht="20.1" customHeight="1" spans="1:11">
      <c r="A654" s="46"/>
      <c r="B654" s="54"/>
      <c r="C654" s="54"/>
      <c r="D654" s="49"/>
      <c r="E654" s="50"/>
      <c r="F654" s="43">
        <v>210</v>
      </c>
      <c r="G654" s="44" t="s">
        <v>505</v>
      </c>
      <c r="H654" s="45">
        <f>H655+H660+H674+H678+H690+H693+H697+H702+H706+H710+H713+H722+H724</f>
        <v>13734</v>
      </c>
      <c r="I654" s="45">
        <f>I655+I660+I674+I678+I690+I693+I697+I702+I706+I710+I713+I722+I724</f>
        <v>5015</v>
      </c>
      <c r="J654" s="45">
        <f t="shared" si="30"/>
        <v>-8719</v>
      </c>
      <c r="K654" s="42">
        <f t="shared" si="31"/>
        <v>-0.634847822921217</v>
      </c>
    </row>
    <row r="655" s="33" customFormat="1" ht="20.1" hidden="1" customHeight="1" spans="1:11">
      <c r="A655" s="46"/>
      <c r="B655" s="54"/>
      <c r="C655" s="54"/>
      <c r="D655" s="49"/>
      <c r="E655" s="49"/>
      <c r="F655" s="51">
        <v>21001</v>
      </c>
      <c r="G655" s="52" t="s">
        <v>506</v>
      </c>
      <c r="H655" s="49">
        <f>SUM(H656:H659)</f>
        <v>0</v>
      </c>
      <c r="I655" s="49">
        <f>SUM(I656:I659)</f>
        <v>0</v>
      </c>
      <c r="J655" s="49">
        <f t="shared" si="30"/>
        <v>0</v>
      </c>
      <c r="K655" s="42" t="str">
        <f t="shared" si="31"/>
        <v/>
      </c>
    </row>
    <row r="656" s="33" customFormat="1" ht="20.1" hidden="1" customHeight="1" spans="1:11">
      <c r="A656" s="46"/>
      <c r="B656" s="54"/>
      <c r="C656" s="54"/>
      <c r="D656" s="49"/>
      <c r="E656" s="49"/>
      <c r="F656" s="51">
        <v>2100101</v>
      </c>
      <c r="G656" s="52" t="s">
        <v>19</v>
      </c>
      <c r="H656" s="62"/>
      <c r="I656" s="62"/>
      <c r="J656" s="49">
        <f t="shared" si="30"/>
        <v>0</v>
      </c>
      <c r="K656" s="42" t="str">
        <f t="shared" si="31"/>
        <v/>
      </c>
    </row>
    <row r="657" s="33" customFormat="1" ht="20.1" hidden="1" customHeight="1" spans="1:11">
      <c r="A657" s="46"/>
      <c r="B657" s="54"/>
      <c r="C657" s="54"/>
      <c r="D657" s="49"/>
      <c r="E657" s="49"/>
      <c r="F657" s="51">
        <v>2100102</v>
      </c>
      <c r="G657" s="52" t="s">
        <v>21</v>
      </c>
      <c r="H657" s="62"/>
      <c r="I657" s="62"/>
      <c r="J657" s="49">
        <f t="shared" si="30"/>
        <v>0</v>
      </c>
      <c r="K657" s="42" t="str">
        <f t="shared" si="31"/>
        <v/>
      </c>
    </row>
    <row r="658" s="33" customFormat="1" ht="20.1" hidden="1" customHeight="1" spans="1:11">
      <c r="A658" s="46"/>
      <c r="B658" s="54"/>
      <c r="C658" s="54"/>
      <c r="D658" s="49"/>
      <c r="E658" s="49"/>
      <c r="F658" s="51">
        <v>2100103</v>
      </c>
      <c r="G658" s="52" t="s">
        <v>23</v>
      </c>
      <c r="H658" s="49">
        <v>0</v>
      </c>
      <c r="I658" s="49">
        <v>0</v>
      </c>
      <c r="J658" s="49">
        <f t="shared" si="30"/>
        <v>0</v>
      </c>
      <c r="K658" s="42" t="str">
        <f t="shared" si="31"/>
        <v/>
      </c>
    </row>
    <row r="659" s="33" customFormat="1" ht="20.1" hidden="1" customHeight="1" spans="1:11">
      <c r="A659" s="46"/>
      <c r="B659" s="54"/>
      <c r="C659" s="54"/>
      <c r="D659" s="49"/>
      <c r="E659" s="49"/>
      <c r="F659" s="51">
        <v>2100199</v>
      </c>
      <c r="G659" s="52" t="s">
        <v>507</v>
      </c>
      <c r="H659" s="49">
        <v>0</v>
      </c>
      <c r="I659" s="49">
        <v>0</v>
      </c>
      <c r="J659" s="49">
        <f t="shared" si="30"/>
        <v>0</v>
      </c>
      <c r="K659" s="42" t="str">
        <f t="shared" si="31"/>
        <v/>
      </c>
    </row>
    <row r="660" s="33" customFormat="1" ht="20.1" hidden="1" customHeight="1" spans="1:11">
      <c r="A660" s="46"/>
      <c r="B660" s="54"/>
      <c r="C660" s="54"/>
      <c r="D660" s="49"/>
      <c r="E660" s="49"/>
      <c r="F660" s="51">
        <v>21002</v>
      </c>
      <c r="G660" s="52" t="s">
        <v>508</v>
      </c>
      <c r="H660" s="49">
        <f>SUM(H661:H673)</f>
        <v>0</v>
      </c>
      <c r="I660" s="49">
        <f>SUM(I661:I673)</f>
        <v>0</v>
      </c>
      <c r="J660" s="49">
        <f t="shared" si="30"/>
        <v>0</v>
      </c>
      <c r="K660" s="42" t="str">
        <f t="shared" si="31"/>
        <v/>
      </c>
    </row>
    <row r="661" s="33" customFormat="1" ht="20.1" hidden="1" customHeight="1" spans="1:11">
      <c r="A661" s="46"/>
      <c r="B661" s="54"/>
      <c r="C661" s="54"/>
      <c r="D661" s="49"/>
      <c r="E661" s="49"/>
      <c r="F661" s="51">
        <v>2100201</v>
      </c>
      <c r="G661" s="52" t="s">
        <v>509</v>
      </c>
      <c r="H661" s="62"/>
      <c r="I661" s="62"/>
      <c r="J661" s="49">
        <f t="shared" si="30"/>
        <v>0</v>
      </c>
      <c r="K661" s="42" t="str">
        <f t="shared" si="31"/>
        <v/>
      </c>
    </row>
    <row r="662" s="33" customFormat="1" ht="20.1" hidden="1" customHeight="1" spans="1:11">
      <c r="A662" s="46"/>
      <c r="B662" s="54"/>
      <c r="C662" s="54"/>
      <c r="D662" s="49"/>
      <c r="E662" s="49"/>
      <c r="F662" s="51">
        <v>2100202</v>
      </c>
      <c r="G662" s="52" t="s">
        <v>510</v>
      </c>
      <c r="H662" s="49">
        <v>0</v>
      </c>
      <c r="I662" s="49">
        <v>0</v>
      </c>
      <c r="J662" s="49">
        <f t="shared" si="30"/>
        <v>0</v>
      </c>
      <c r="K662" s="42" t="str">
        <f t="shared" si="31"/>
        <v/>
      </c>
    </row>
    <row r="663" s="33" customFormat="1" ht="20.1" hidden="1" customHeight="1" spans="1:11">
      <c r="A663" s="46"/>
      <c r="B663" s="54"/>
      <c r="C663" s="54"/>
      <c r="D663" s="49"/>
      <c r="E663" s="49"/>
      <c r="F663" s="51">
        <v>2100203</v>
      </c>
      <c r="G663" s="52" t="s">
        <v>511</v>
      </c>
      <c r="H663" s="49">
        <v>0</v>
      </c>
      <c r="I663" s="49">
        <v>0</v>
      </c>
      <c r="J663" s="49">
        <f t="shared" si="30"/>
        <v>0</v>
      </c>
      <c r="K663" s="42" t="str">
        <f t="shared" si="31"/>
        <v/>
      </c>
    </row>
    <row r="664" s="33" customFormat="1" ht="20.1" hidden="1" customHeight="1" spans="1:11">
      <c r="A664" s="46"/>
      <c r="B664" s="54"/>
      <c r="C664" s="54"/>
      <c r="D664" s="49"/>
      <c r="E664" s="49"/>
      <c r="F664" s="51">
        <v>2100204</v>
      </c>
      <c r="G664" s="52" t="s">
        <v>512</v>
      </c>
      <c r="H664" s="49">
        <v>0</v>
      </c>
      <c r="I664" s="49">
        <v>0</v>
      </c>
      <c r="J664" s="49">
        <f t="shared" si="30"/>
        <v>0</v>
      </c>
      <c r="K664" s="42" t="str">
        <f t="shared" si="31"/>
        <v/>
      </c>
    </row>
    <row r="665" s="33" customFormat="1" ht="20.1" hidden="1" customHeight="1" spans="1:11">
      <c r="A665" s="46"/>
      <c r="B665" s="54"/>
      <c r="C665" s="54"/>
      <c r="D665" s="49"/>
      <c r="E665" s="49"/>
      <c r="F665" s="51">
        <v>2100205</v>
      </c>
      <c r="G665" s="52" t="s">
        <v>513</v>
      </c>
      <c r="H665" s="49">
        <v>0</v>
      </c>
      <c r="I665" s="49">
        <v>0</v>
      </c>
      <c r="J665" s="49">
        <f t="shared" si="30"/>
        <v>0</v>
      </c>
      <c r="K665" s="42" t="str">
        <f t="shared" si="31"/>
        <v/>
      </c>
    </row>
    <row r="666" s="33" customFormat="1" ht="20.1" hidden="1" customHeight="1" spans="1:11">
      <c r="A666" s="46"/>
      <c r="B666" s="54"/>
      <c r="C666" s="54"/>
      <c r="D666" s="49"/>
      <c r="E666" s="49"/>
      <c r="F666" s="51">
        <v>2100206</v>
      </c>
      <c r="G666" s="52" t="s">
        <v>514</v>
      </c>
      <c r="H666" s="49">
        <v>0</v>
      </c>
      <c r="I666" s="49">
        <v>0</v>
      </c>
      <c r="J666" s="49">
        <f t="shared" si="30"/>
        <v>0</v>
      </c>
      <c r="K666" s="42" t="str">
        <f t="shared" si="31"/>
        <v/>
      </c>
    </row>
    <row r="667" s="33" customFormat="1" ht="20.1" hidden="1" customHeight="1" spans="1:11">
      <c r="A667" s="46"/>
      <c r="B667" s="54"/>
      <c r="C667" s="54"/>
      <c r="D667" s="49"/>
      <c r="E667" s="49"/>
      <c r="F667" s="51">
        <v>2100207</v>
      </c>
      <c r="G667" s="52" t="s">
        <v>515</v>
      </c>
      <c r="H667" s="49">
        <v>0</v>
      </c>
      <c r="I667" s="49">
        <v>0</v>
      </c>
      <c r="J667" s="49">
        <f t="shared" si="30"/>
        <v>0</v>
      </c>
      <c r="K667" s="42" t="str">
        <f t="shared" si="31"/>
        <v/>
      </c>
    </row>
    <row r="668" s="33" customFormat="1" ht="20.1" hidden="1" customHeight="1" spans="1:11">
      <c r="A668" s="46"/>
      <c r="B668" s="54"/>
      <c r="C668" s="54"/>
      <c r="D668" s="49"/>
      <c r="E668" s="49"/>
      <c r="F668" s="51">
        <v>2100208</v>
      </c>
      <c r="G668" s="52" t="s">
        <v>516</v>
      </c>
      <c r="H668" s="49">
        <v>0</v>
      </c>
      <c r="I668" s="49">
        <v>0</v>
      </c>
      <c r="J668" s="49">
        <f t="shared" si="30"/>
        <v>0</v>
      </c>
      <c r="K668" s="42" t="str">
        <f t="shared" si="31"/>
        <v/>
      </c>
    </row>
    <row r="669" s="33" customFormat="1" ht="20.1" hidden="1" customHeight="1" spans="1:11">
      <c r="A669" s="46"/>
      <c r="B669" s="54"/>
      <c r="C669" s="54"/>
      <c r="D669" s="49"/>
      <c r="E669" s="49"/>
      <c r="F669" s="51">
        <v>2100209</v>
      </c>
      <c r="G669" s="52" t="s">
        <v>517</v>
      </c>
      <c r="H669" s="49">
        <v>0</v>
      </c>
      <c r="I669" s="49">
        <v>0</v>
      </c>
      <c r="J669" s="49">
        <f t="shared" si="30"/>
        <v>0</v>
      </c>
      <c r="K669" s="42" t="str">
        <f t="shared" si="31"/>
        <v/>
      </c>
    </row>
    <row r="670" s="33" customFormat="1" ht="20.1" hidden="1" customHeight="1" spans="1:11">
      <c r="A670" s="46"/>
      <c r="B670" s="54"/>
      <c r="C670" s="54"/>
      <c r="D670" s="49"/>
      <c r="E670" s="49"/>
      <c r="F670" s="51">
        <v>2100210</v>
      </c>
      <c r="G670" s="52" t="s">
        <v>518</v>
      </c>
      <c r="H670" s="49">
        <v>0</v>
      </c>
      <c r="I670" s="49">
        <v>0</v>
      </c>
      <c r="J670" s="49">
        <f t="shared" si="30"/>
        <v>0</v>
      </c>
      <c r="K670" s="42" t="str">
        <f t="shared" si="31"/>
        <v/>
      </c>
    </row>
    <row r="671" s="33" customFormat="1" ht="20.1" hidden="1" customHeight="1" spans="1:11">
      <c r="A671" s="46"/>
      <c r="B671" s="54"/>
      <c r="C671" s="54"/>
      <c r="D671" s="49"/>
      <c r="E671" s="49"/>
      <c r="F671" s="51">
        <v>2100211</v>
      </c>
      <c r="G671" s="52" t="s">
        <v>519</v>
      </c>
      <c r="H671" s="49">
        <v>0</v>
      </c>
      <c r="I671" s="49">
        <v>0</v>
      </c>
      <c r="J671" s="49">
        <f t="shared" si="30"/>
        <v>0</v>
      </c>
      <c r="K671" s="42" t="str">
        <f t="shared" si="31"/>
        <v/>
      </c>
    </row>
    <row r="672" s="33" customFormat="1" ht="20.1" hidden="1" customHeight="1" spans="1:11">
      <c r="A672" s="46"/>
      <c r="B672" s="54"/>
      <c r="C672" s="54"/>
      <c r="D672" s="49"/>
      <c r="E672" s="49"/>
      <c r="F672" s="51">
        <v>2100212</v>
      </c>
      <c r="G672" s="52" t="s">
        <v>520</v>
      </c>
      <c r="H672" s="49">
        <v>0</v>
      </c>
      <c r="I672" s="49">
        <v>0</v>
      </c>
      <c r="J672" s="49">
        <f t="shared" si="30"/>
        <v>0</v>
      </c>
      <c r="K672" s="42" t="str">
        <f t="shared" si="31"/>
        <v/>
      </c>
    </row>
    <row r="673" s="33" customFormat="1" ht="20.1" hidden="1" customHeight="1" spans="1:11">
      <c r="A673" s="46"/>
      <c r="B673" s="54"/>
      <c r="C673" s="54"/>
      <c r="D673" s="49"/>
      <c r="E673" s="49"/>
      <c r="F673" s="51">
        <v>2100299</v>
      </c>
      <c r="G673" s="52" t="s">
        <v>521</v>
      </c>
      <c r="H673" s="62"/>
      <c r="I673" s="62"/>
      <c r="J673" s="49">
        <f t="shared" si="30"/>
        <v>0</v>
      </c>
      <c r="K673" s="42" t="str">
        <f t="shared" si="31"/>
        <v/>
      </c>
    </row>
    <row r="674" s="33" customFormat="1" ht="20.1" customHeight="1" spans="1:11">
      <c r="A674" s="46"/>
      <c r="B674" s="54"/>
      <c r="C674" s="54"/>
      <c r="D674" s="49"/>
      <c r="E674" s="49"/>
      <c r="F674" s="51">
        <v>21003</v>
      </c>
      <c r="G674" s="52" t="s">
        <v>522</v>
      </c>
      <c r="H674" s="49">
        <f>SUM(H675:H677)</f>
        <v>2163</v>
      </c>
      <c r="I674" s="49">
        <f>SUM(I675:I677)</f>
        <v>302</v>
      </c>
      <c r="J674" s="49">
        <f t="shared" si="30"/>
        <v>-1861</v>
      </c>
      <c r="K674" s="50">
        <f t="shared" si="31"/>
        <v>-0.86037910309755</v>
      </c>
    </row>
    <row r="675" s="33" customFormat="1" ht="20.1" customHeight="1" spans="1:11">
      <c r="A675" s="46"/>
      <c r="B675" s="54"/>
      <c r="C675" s="54"/>
      <c r="D675" s="49"/>
      <c r="E675" s="49"/>
      <c r="F675" s="51">
        <v>2100301</v>
      </c>
      <c r="G675" s="52" t="s">
        <v>523</v>
      </c>
      <c r="H675" s="49">
        <v>592</v>
      </c>
      <c r="I675" s="49">
        <v>0</v>
      </c>
      <c r="J675" s="49">
        <f t="shared" si="30"/>
        <v>-592</v>
      </c>
      <c r="K675" s="50">
        <f t="shared" si="31"/>
        <v>-1</v>
      </c>
    </row>
    <row r="676" s="33" customFormat="1" ht="20.1" customHeight="1" spans="1:11">
      <c r="A676" s="46"/>
      <c r="B676" s="54"/>
      <c r="C676" s="54"/>
      <c r="D676" s="49"/>
      <c r="E676" s="49"/>
      <c r="F676" s="51">
        <v>2100302</v>
      </c>
      <c r="G676" s="52" t="s">
        <v>524</v>
      </c>
      <c r="H676" s="49">
        <v>1034</v>
      </c>
      <c r="I676" s="49">
        <v>2</v>
      </c>
      <c r="J676" s="49">
        <f t="shared" si="30"/>
        <v>-1032</v>
      </c>
      <c r="K676" s="50">
        <f t="shared" si="31"/>
        <v>-0.998065764023211</v>
      </c>
    </row>
    <row r="677" s="33" customFormat="1" ht="20.1" customHeight="1" spans="1:11">
      <c r="A677" s="46"/>
      <c r="B677" s="54"/>
      <c r="C677" s="54"/>
      <c r="D677" s="49"/>
      <c r="E677" s="49"/>
      <c r="F677" s="51">
        <v>2100399</v>
      </c>
      <c r="G677" s="52" t="s">
        <v>525</v>
      </c>
      <c r="H677" s="49">
        <v>537</v>
      </c>
      <c r="I677" s="49">
        <v>300</v>
      </c>
      <c r="J677" s="49">
        <f t="shared" si="30"/>
        <v>-237</v>
      </c>
      <c r="K677" s="50">
        <f t="shared" si="31"/>
        <v>-0.441340782122905</v>
      </c>
    </row>
    <row r="678" s="33" customFormat="1" ht="20.1" customHeight="1" spans="1:11">
      <c r="A678" s="46"/>
      <c r="B678" s="54"/>
      <c r="C678" s="54"/>
      <c r="D678" s="49"/>
      <c r="E678" s="49"/>
      <c r="F678" s="51">
        <v>21004</v>
      </c>
      <c r="G678" s="52" t="s">
        <v>526</v>
      </c>
      <c r="H678" s="49">
        <f>SUM(H679:H689)</f>
        <v>3888</v>
      </c>
      <c r="I678" s="49">
        <f>SUM(I679:I689)</f>
        <v>3038</v>
      </c>
      <c r="J678" s="49">
        <f t="shared" si="30"/>
        <v>-850</v>
      </c>
      <c r="K678" s="50">
        <f t="shared" si="31"/>
        <v>-0.218621399176955</v>
      </c>
    </row>
    <row r="679" s="33" customFormat="1" ht="20.1" hidden="1" customHeight="1" spans="1:11">
      <c r="A679" s="46"/>
      <c r="B679" s="54"/>
      <c r="C679" s="54"/>
      <c r="D679" s="49"/>
      <c r="E679" s="49"/>
      <c r="F679" s="51">
        <v>2100401</v>
      </c>
      <c r="G679" s="52" t="s">
        <v>527</v>
      </c>
      <c r="H679" s="49">
        <v>6</v>
      </c>
      <c r="I679" s="49">
        <v>6</v>
      </c>
      <c r="J679" s="49">
        <f t="shared" si="30"/>
        <v>0</v>
      </c>
      <c r="K679" s="50">
        <f t="shared" si="31"/>
        <v>0</v>
      </c>
    </row>
    <row r="680" s="33" customFormat="1" ht="20.1" hidden="1" customHeight="1" spans="1:11">
      <c r="A680" s="46"/>
      <c r="B680" s="54"/>
      <c r="C680" s="54"/>
      <c r="D680" s="49"/>
      <c r="E680" s="49"/>
      <c r="F680" s="51">
        <v>2100402</v>
      </c>
      <c r="G680" s="52" t="s">
        <v>528</v>
      </c>
      <c r="H680" s="49">
        <v>5</v>
      </c>
      <c r="I680" s="49">
        <v>5</v>
      </c>
      <c r="J680" s="49">
        <f t="shared" si="30"/>
        <v>0</v>
      </c>
      <c r="K680" s="50">
        <f t="shared" si="31"/>
        <v>0</v>
      </c>
    </row>
    <row r="681" s="33" customFormat="1" ht="20.1" hidden="1" customHeight="1" spans="1:11">
      <c r="A681" s="46"/>
      <c r="B681" s="54"/>
      <c r="C681" s="54"/>
      <c r="D681" s="49"/>
      <c r="E681" s="49"/>
      <c r="F681" s="51">
        <v>2100403</v>
      </c>
      <c r="G681" s="52" t="s">
        <v>529</v>
      </c>
      <c r="H681" s="49">
        <v>0</v>
      </c>
      <c r="I681" s="49">
        <v>0</v>
      </c>
      <c r="J681" s="49">
        <f t="shared" si="30"/>
        <v>0</v>
      </c>
      <c r="K681" s="50" t="str">
        <f t="shared" si="31"/>
        <v/>
      </c>
    </row>
    <row r="682" s="33" customFormat="1" ht="20.1" hidden="1" customHeight="1" spans="1:11">
      <c r="A682" s="46"/>
      <c r="B682" s="54"/>
      <c r="C682" s="54"/>
      <c r="D682" s="49"/>
      <c r="E682" s="49"/>
      <c r="F682" s="51">
        <v>2100404</v>
      </c>
      <c r="G682" s="52" t="s">
        <v>530</v>
      </c>
      <c r="H682" s="49">
        <v>0</v>
      </c>
      <c r="I682" s="49">
        <v>0</v>
      </c>
      <c r="J682" s="49">
        <f t="shared" si="30"/>
        <v>0</v>
      </c>
      <c r="K682" s="50" t="str">
        <f t="shared" si="31"/>
        <v/>
      </c>
    </row>
    <row r="683" s="33" customFormat="1" ht="20.1" hidden="1" customHeight="1" spans="1:11">
      <c r="A683" s="46"/>
      <c r="B683" s="54"/>
      <c r="C683" s="54"/>
      <c r="D683" s="49"/>
      <c r="E683" s="49"/>
      <c r="F683" s="51">
        <v>2100405</v>
      </c>
      <c r="G683" s="52" t="s">
        <v>531</v>
      </c>
      <c r="H683" s="49">
        <v>0</v>
      </c>
      <c r="I683" s="49">
        <v>0</v>
      </c>
      <c r="J683" s="49">
        <f t="shared" si="30"/>
        <v>0</v>
      </c>
      <c r="K683" s="50" t="str">
        <f t="shared" si="31"/>
        <v/>
      </c>
    </row>
    <row r="684" s="33" customFormat="1" ht="20.1" hidden="1" customHeight="1" spans="1:11">
      <c r="A684" s="46"/>
      <c r="B684" s="54"/>
      <c r="C684" s="54"/>
      <c r="D684" s="49"/>
      <c r="E684" s="49"/>
      <c r="F684" s="51">
        <v>2100406</v>
      </c>
      <c r="G684" s="52" t="s">
        <v>532</v>
      </c>
      <c r="H684" s="49">
        <v>0</v>
      </c>
      <c r="I684" s="49">
        <v>0</v>
      </c>
      <c r="J684" s="49">
        <f t="shared" si="30"/>
        <v>0</v>
      </c>
      <c r="K684" s="50" t="str">
        <f t="shared" si="31"/>
        <v/>
      </c>
    </row>
    <row r="685" s="33" customFormat="1" ht="20.1" hidden="1" customHeight="1" spans="1:11">
      <c r="A685" s="46"/>
      <c r="B685" s="54"/>
      <c r="C685" s="54"/>
      <c r="D685" s="49"/>
      <c r="E685" s="49"/>
      <c r="F685" s="51">
        <v>2100407</v>
      </c>
      <c r="G685" s="52" t="s">
        <v>533</v>
      </c>
      <c r="H685" s="49">
        <v>0</v>
      </c>
      <c r="I685" s="49">
        <v>0</v>
      </c>
      <c r="J685" s="49">
        <f t="shared" si="30"/>
        <v>0</v>
      </c>
      <c r="K685" s="50" t="str">
        <f t="shared" si="31"/>
        <v/>
      </c>
    </row>
    <row r="686" s="33" customFormat="1" ht="20.1" customHeight="1" spans="1:11">
      <c r="A686" s="46"/>
      <c r="B686" s="54"/>
      <c r="C686" s="54"/>
      <c r="D686" s="49"/>
      <c r="E686" s="49"/>
      <c r="F686" s="51">
        <v>2100408</v>
      </c>
      <c r="G686" s="52" t="s">
        <v>534</v>
      </c>
      <c r="H686" s="49">
        <v>3137</v>
      </c>
      <c r="I686" s="49">
        <v>2728</v>
      </c>
      <c r="J686" s="49">
        <f t="shared" si="30"/>
        <v>-409</v>
      </c>
      <c r="K686" s="50">
        <f t="shared" si="31"/>
        <v>-0.130379343321645</v>
      </c>
    </row>
    <row r="687" s="33" customFormat="1" ht="20.1" customHeight="1" spans="1:11">
      <c r="A687" s="46"/>
      <c r="B687" s="54"/>
      <c r="C687" s="54"/>
      <c r="D687" s="49"/>
      <c r="E687" s="49"/>
      <c r="F687" s="51">
        <v>2100409</v>
      </c>
      <c r="G687" s="52" t="s">
        <v>535</v>
      </c>
      <c r="H687" s="49">
        <v>246</v>
      </c>
      <c r="I687" s="49">
        <v>119</v>
      </c>
      <c r="J687" s="49">
        <f t="shared" si="30"/>
        <v>-127</v>
      </c>
      <c r="K687" s="50">
        <f t="shared" si="31"/>
        <v>-0.516260162601626</v>
      </c>
    </row>
    <row r="688" s="33" customFormat="1" ht="20.1" hidden="1" customHeight="1" spans="1:11">
      <c r="A688" s="46"/>
      <c r="B688" s="54"/>
      <c r="C688" s="54"/>
      <c r="D688" s="49"/>
      <c r="E688" s="49"/>
      <c r="F688" s="51">
        <v>2100410</v>
      </c>
      <c r="G688" s="52" t="s">
        <v>536</v>
      </c>
      <c r="H688" s="49">
        <v>105</v>
      </c>
      <c r="I688" s="49">
        <v>105</v>
      </c>
      <c r="J688" s="49">
        <f t="shared" si="30"/>
        <v>0</v>
      </c>
      <c r="K688" s="50">
        <f t="shared" si="31"/>
        <v>0</v>
      </c>
    </row>
    <row r="689" s="33" customFormat="1" ht="20.1" customHeight="1" spans="1:11">
      <c r="A689" s="46"/>
      <c r="B689" s="54"/>
      <c r="C689" s="54"/>
      <c r="D689" s="49"/>
      <c r="E689" s="49"/>
      <c r="F689" s="51">
        <v>2100499</v>
      </c>
      <c r="G689" s="52" t="s">
        <v>537</v>
      </c>
      <c r="H689" s="49">
        <v>389</v>
      </c>
      <c r="I689" s="49">
        <v>75</v>
      </c>
      <c r="J689" s="49">
        <f t="shared" si="30"/>
        <v>-314</v>
      </c>
      <c r="K689" s="50">
        <f t="shared" si="31"/>
        <v>-0.80719794344473</v>
      </c>
    </row>
    <row r="690" s="33" customFormat="1" ht="20.1" hidden="1" customHeight="1" spans="1:11">
      <c r="A690" s="46"/>
      <c r="B690" s="54"/>
      <c r="C690" s="54"/>
      <c r="D690" s="49"/>
      <c r="E690" s="49"/>
      <c r="F690" s="51">
        <v>21006</v>
      </c>
      <c r="G690" s="52" t="s">
        <v>538</v>
      </c>
      <c r="H690" s="49">
        <f>SUM(H691:H692)</f>
        <v>1</v>
      </c>
      <c r="I690" s="49">
        <f>SUM(I691:I692)</f>
        <v>1</v>
      </c>
      <c r="J690" s="49">
        <f t="shared" si="30"/>
        <v>0</v>
      </c>
      <c r="K690" s="50">
        <f t="shared" si="31"/>
        <v>0</v>
      </c>
    </row>
    <row r="691" s="33" customFormat="1" ht="20.1" hidden="1" customHeight="1" spans="1:11">
      <c r="A691" s="46"/>
      <c r="B691" s="54"/>
      <c r="C691" s="54"/>
      <c r="D691" s="49"/>
      <c r="E691" s="49"/>
      <c r="F691" s="51">
        <v>2100601</v>
      </c>
      <c r="G691" s="52" t="s">
        <v>539</v>
      </c>
      <c r="H691" s="49">
        <v>1</v>
      </c>
      <c r="I691" s="49">
        <v>1</v>
      </c>
      <c r="J691" s="49">
        <f t="shared" si="30"/>
        <v>0</v>
      </c>
      <c r="K691" s="50">
        <f t="shared" si="31"/>
        <v>0</v>
      </c>
    </row>
    <row r="692" s="33" customFormat="1" ht="20.1" hidden="1" customHeight="1" spans="1:11">
      <c r="A692" s="46"/>
      <c r="B692" s="54"/>
      <c r="C692" s="54"/>
      <c r="D692" s="49"/>
      <c r="E692" s="49"/>
      <c r="F692" s="51">
        <v>2100699</v>
      </c>
      <c r="G692" s="52" t="s">
        <v>540</v>
      </c>
      <c r="H692" s="49">
        <v>0</v>
      </c>
      <c r="I692" s="49">
        <v>0</v>
      </c>
      <c r="J692" s="49">
        <f t="shared" si="30"/>
        <v>0</v>
      </c>
      <c r="K692" s="50" t="str">
        <f t="shared" si="31"/>
        <v/>
      </c>
    </row>
    <row r="693" s="33" customFormat="1" ht="20.1" customHeight="1" spans="1:11">
      <c r="A693" s="46"/>
      <c r="B693" s="54"/>
      <c r="C693" s="54"/>
      <c r="D693" s="49"/>
      <c r="E693" s="49"/>
      <c r="F693" s="51">
        <v>21007</v>
      </c>
      <c r="G693" s="52" t="s">
        <v>541</v>
      </c>
      <c r="H693" s="49">
        <f>SUM(H694:H696)</f>
        <v>604</v>
      </c>
      <c r="I693" s="49">
        <f>SUM(I694:I696)</f>
        <v>86</v>
      </c>
      <c r="J693" s="49">
        <f t="shared" si="30"/>
        <v>-518</v>
      </c>
      <c r="K693" s="50">
        <f t="shared" si="31"/>
        <v>-0.857615894039735</v>
      </c>
    </row>
    <row r="694" s="33" customFormat="1" ht="20.1" hidden="1" customHeight="1" spans="1:11">
      <c r="A694" s="46"/>
      <c r="B694" s="54"/>
      <c r="C694" s="54"/>
      <c r="D694" s="49"/>
      <c r="E694" s="49"/>
      <c r="F694" s="51">
        <v>2100716</v>
      </c>
      <c r="G694" s="52" t="s">
        <v>542</v>
      </c>
      <c r="H694" s="49">
        <v>0</v>
      </c>
      <c r="I694" s="49">
        <v>0</v>
      </c>
      <c r="J694" s="49">
        <f t="shared" si="30"/>
        <v>0</v>
      </c>
      <c r="K694" s="50" t="str">
        <f t="shared" si="31"/>
        <v/>
      </c>
    </row>
    <row r="695" s="33" customFormat="1" ht="19" customHeight="1" spans="1:11">
      <c r="A695" s="46"/>
      <c r="B695" s="54"/>
      <c r="C695" s="54"/>
      <c r="D695" s="49"/>
      <c r="E695" s="49"/>
      <c r="F695" s="51">
        <v>2100717</v>
      </c>
      <c r="G695" s="52" t="s">
        <v>543</v>
      </c>
      <c r="H695" s="49">
        <v>280</v>
      </c>
      <c r="I695" s="49">
        <v>2</v>
      </c>
      <c r="J695" s="49">
        <f t="shared" si="30"/>
        <v>-278</v>
      </c>
      <c r="K695" s="50">
        <f t="shared" si="31"/>
        <v>-0.992857142857143</v>
      </c>
    </row>
    <row r="696" s="33" customFormat="1" ht="19" customHeight="1" spans="1:11">
      <c r="A696" s="46"/>
      <c r="B696" s="54"/>
      <c r="C696" s="54"/>
      <c r="D696" s="49"/>
      <c r="E696" s="49"/>
      <c r="F696" s="51">
        <v>2100799</v>
      </c>
      <c r="G696" s="52" t="s">
        <v>544</v>
      </c>
      <c r="H696" s="49">
        <v>324</v>
      </c>
      <c r="I696" s="49">
        <v>84</v>
      </c>
      <c r="J696" s="49">
        <f t="shared" si="30"/>
        <v>-240</v>
      </c>
      <c r="K696" s="50">
        <f t="shared" si="31"/>
        <v>-0.740740740740741</v>
      </c>
    </row>
    <row r="697" s="33" customFormat="1" ht="19" customHeight="1" spans="1:11">
      <c r="A697" s="46"/>
      <c r="B697" s="54"/>
      <c r="C697" s="54"/>
      <c r="D697" s="49"/>
      <c r="E697" s="49"/>
      <c r="F697" s="51">
        <v>21011</v>
      </c>
      <c r="G697" s="52" t="s">
        <v>545</v>
      </c>
      <c r="H697" s="49">
        <f>SUM(H698:H701)</f>
        <v>5662</v>
      </c>
      <c r="I697" s="49">
        <f>SUM(I698:I701)</f>
        <v>1122</v>
      </c>
      <c r="J697" s="49">
        <f t="shared" si="30"/>
        <v>-4540</v>
      </c>
      <c r="K697" s="50">
        <f t="shared" si="31"/>
        <v>-0.801836806782056</v>
      </c>
    </row>
    <row r="698" s="33" customFormat="1" ht="19" customHeight="1" spans="1:11">
      <c r="A698" s="46"/>
      <c r="B698" s="54"/>
      <c r="C698" s="54"/>
      <c r="D698" s="49"/>
      <c r="E698" s="49"/>
      <c r="F698" s="51">
        <v>2101101</v>
      </c>
      <c r="G698" s="52" t="s">
        <v>546</v>
      </c>
      <c r="H698" s="49">
        <v>226</v>
      </c>
      <c r="I698" s="49">
        <v>100</v>
      </c>
      <c r="J698" s="49">
        <f t="shared" si="30"/>
        <v>-126</v>
      </c>
      <c r="K698" s="50">
        <f t="shared" si="31"/>
        <v>-0.557522123893805</v>
      </c>
    </row>
    <row r="699" s="33" customFormat="1" ht="19" customHeight="1" spans="1:11">
      <c r="A699" s="46"/>
      <c r="B699" s="54"/>
      <c r="C699" s="54"/>
      <c r="D699" s="49"/>
      <c r="E699" s="49"/>
      <c r="F699" s="51">
        <v>2101102</v>
      </c>
      <c r="G699" s="52" t="s">
        <v>547</v>
      </c>
      <c r="H699" s="49">
        <v>2367</v>
      </c>
      <c r="I699" s="49">
        <v>369</v>
      </c>
      <c r="J699" s="49">
        <f t="shared" si="30"/>
        <v>-1998</v>
      </c>
      <c r="K699" s="50">
        <f t="shared" si="31"/>
        <v>-0.844106463878327</v>
      </c>
    </row>
    <row r="700" s="33" customFormat="1" ht="19" customHeight="1" spans="1:11">
      <c r="A700" s="46"/>
      <c r="B700" s="54"/>
      <c r="C700" s="54"/>
      <c r="D700" s="49"/>
      <c r="E700" s="49"/>
      <c r="F700" s="51">
        <v>2101103</v>
      </c>
      <c r="G700" s="52" t="s">
        <v>548</v>
      </c>
      <c r="H700" s="49">
        <v>3030</v>
      </c>
      <c r="I700" s="49">
        <v>614</v>
      </c>
      <c r="J700" s="49">
        <f t="shared" si="30"/>
        <v>-2416</v>
      </c>
      <c r="K700" s="50">
        <f t="shared" si="31"/>
        <v>-0.797359735973597</v>
      </c>
    </row>
    <row r="701" s="33" customFormat="1" ht="20.1" hidden="1" customHeight="1" spans="1:11">
      <c r="A701" s="46"/>
      <c r="B701" s="54"/>
      <c r="C701" s="54"/>
      <c r="D701" s="49"/>
      <c r="E701" s="49"/>
      <c r="F701" s="51">
        <v>2101199</v>
      </c>
      <c r="G701" s="52" t="s">
        <v>549</v>
      </c>
      <c r="H701" s="49">
        <v>39</v>
      </c>
      <c r="I701" s="49">
        <v>39</v>
      </c>
      <c r="J701" s="49">
        <f t="shared" si="30"/>
        <v>0</v>
      </c>
      <c r="K701" s="50">
        <f t="shared" si="31"/>
        <v>0</v>
      </c>
    </row>
    <row r="702" s="33" customFormat="1" ht="20.1" customHeight="1" spans="1:11">
      <c r="A702" s="46"/>
      <c r="B702" s="54"/>
      <c r="C702" s="54"/>
      <c r="D702" s="49"/>
      <c r="E702" s="49"/>
      <c r="F702" s="51">
        <v>21012</v>
      </c>
      <c r="G702" s="52" t="s">
        <v>550</v>
      </c>
      <c r="H702" s="49">
        <f>SUM(H703:H705)</f>
        <v>800</v>
      </c>
      <c r="I702" s="49">
        <f>SUM(I703:I705)</f>
        <v>0</v>
      </c>
      <c r="J702" s="49">
        <f t="shared" si="30"/>
        <v>-800</v>
      </c>
      <c r="K702" s="50">
        <f t="shared" si="31"/>
        <v>-1</v>
      </c>
    </row>
    <row r="703" s="33" customFormat="1" ht="20.1" hidden="1" customHeight="1" spans="1:11">
      <c r="A703" s="46"/>
      <c r="B703" s="54"/>
      <c r="C703" s="54"/>
      <c r="D703" s="49"/>
      <c r="E703" s="49"/>
      <c r="F703" s="51">
        <v>2101201</v>
      </c>
      <c r="G703" s="52" t="s">
        <v>551</v>
      </c>
      <c r="H703" s="49">
        <v>0</v>
      </c>
      <c r="I703" s="49">
        <v>0</v>
      </c>
      <c r="J703" s="49">
        <f t="shared" si="30"/>
        <v>0</v>
      </c>
      <c r="K703" s="50" t="str">
        <f t="shared" si="31"/>
        <v/>
      </c>
    </row>
    <row r="704" s="33" customFormat="1" ht="20.1" customHeight="1" spans="1:11">
      <c r="A704" s="46"/>
      <c r="B704" s="54"/>
      <c r="C704" s="54"/>
      <c r="D704" s="49"/>
      <c r="E704" s="49"/>
      <c r="F704" s="51">
        <v>2101202</v>
      </c>
      <c r="G704" s="52" t="s">
        <v>552</v>
      </c>
      <c r="H704" s="49">
        <v>800</v>
      </c>
      <c r="I704" s="49">
        <v>0</v>
      </c>
      <c r="J704" s="49">
        <f t="shared" si="30"/>
        <v>-800</v>
      </c>
      <c r="K704" s="50">
        <f t="shared" si="31"/>
        <v>-1</v>
      </c>
    </row>
    <row r="705" s="33" customFormat="1" ht="20.1" hidden="1" customHeight="1" spans="1:11">
      <c r="A705" s="46"/>
      <c r="B705" s="54"/>
      <c r="C705" s="54"/>
      <c r="D705" s="49"/>
      <c r="E705" s="49"/>
      <c r="F705" s="51">
        <v>2101299</v>
      </c>
      <c r="G705" s="52" t="s">
        <v>553</v>
      </c>
      <c r="H705" s="49">
        <v>0</v>
      </c>
      <c r="I705" s="49">
        <v>0</v>
      </c>
      <c r="J705" s="49">
        <f t="shared" si="30"/>
        <v>0</v>
      </c>
      <c r="K705" s="50" t="str">
        <f t="shared" si="31"/>
        <v/>
      </c>
    </row>
    <row r="706" s="33" customFormat="1" ht="20.1" customHeight="1" spans="1:11">
      <c r="A706" s="46"/>
      <c r="B706" s="54"/>
      <c r="C706" s="54"/>
      <c r="D706" s="49"/>
      <c r="E706" s="49"/>
      <c r="F706" s="51">
        <v>21013</v>
      </c>
      <c r="G706" s="52" t="s">
        <v>554</v>
      </c>
      <c r="H706" s="49">
        <f>SUM(H707:H709)</f>
        <v>363</v>
      </c>
      <c r="I706" s="49">
        <f>SUM(I707:I709)</f>
        <v>213</v>
      </c>
      <c r="J706" s="49">
        <f t="shared" si="30"/>
        <v>-150</v>
      </c>
      <c r="K706" s="50">
        <f t="shared" si="31"/>
        <v>-0.413223140495868</v>
      </c>
    </row>
    <row r="707" s="33" customFormat="1" ht="20.1" customHeight="1" spans="1:11">
      <c r="A707" s="46"/>
      <c r="B707" s="54"/>
      <c r="C707" s="54"/>
      <c r="D707" s="49"/>
      <c r="E707" s="49"/>
      <c r="F707" s="51">
        <v>2101301</v>
      </c>
      <c r="G707" s="52" t="s">
        <v>555</v>
      </c>
      <c r="H707" s="49">
        <v>363</v>
      </c>
      <c r="I707" s="49">
        <v>213</v>
      </c>
      <c r="J707" s="49">
        <f t="shared" si="30"/>
        <v>-150</v>
      </c>
      <c r="K707" s="50">
        <f t="shared" si="31"/>
        <v>-0.413223140495868</v>
      </c>
    </row>
    <row r="708" s="33" customFormat="1" ht="20.1" hidden="1" customHeight="1" spans="1:11">
      <c r="A708" s="46"/>
      <c r="B708" s="54"/>
      <c r="C708" s="54"/>
      <c r="D708" s="49"/>
      <c r="E708" s="49"/>
      <c r="F708" s="51">
        <v>2101302</v>
      </c>
      <c r="G708" s="52" t="s">
        <v>556</v>
      </c>
      <c r="H708" s="49">
        <v>0</v>
      </c>
      <c r="I708" s="49">
        <v>0</v>
      </c>
      <c r="J708" s="49">
        <f t="shared" si="30"/>
        <v>0</v>
      </c>
      <c r="K708" s="42" t="str">
        <f t="shared" si="31"/>
        <v/>
      </c>
    </row>
    <row r="709" s="33" customFormat="1" ht="20.1" hidden="1" customHeight="1" spans="1:11">
      <c r="A709" s="46"/>
      <c r="B709" s="54"/>
      <c r="C709" s="54"/>
      <c r="D709" s="49"/>
      <c r="E709" s="49"/>
      <c r="F709" s="51">
        <v>2101399</v>
      </c>
      <c r="G709" s="52" t="s">
        <v>557</v>
      </c>
      <c r="H709" s="49">
        <v>0</v>
      </c>
      <c r="I709" s="49">
        <v>0</v>
      </c>
      <c r="J709" s="49">
        <f t="shared" si="30"/>
        <v>0</v>
      </c>
      <c r="K709" s="42" t="str">
        <f t="shared" si="31"/>
        <v/>
      </c>
    </row>
    <row r="710" s="33" customFormat="1" ht="20.1" hidden="1" customHeight="1" spans="1:11">
      <c r="A710" s="46"/>
      <c r="B710" s="54"/>
      <c r="C710" s="54"/>
      <c r="D710" s="49"/>
      <c r="E710" s="49"/>
      <c r="F710" s="51">
        <v>21014</v>
      </c>
      <c r="G710" s="52" t="s">
        <v>558</v>
      </c>
      <c r="H710" s="49">
        <f>SUM(H711:H712)</f>
        <v>13</v>
      </c>
      <c r="I710" s="49">
        <f>SUM(I711:I712)</f>
        <v>13</v>
      </c>
      <c r="J710" s="49">
        <f t="shared" si="30"/>
        <v>0</v>
      </c>
      <c r="K710" s="42">
        <f t="shared" si="31"/>
        <v>0</v>
      </c>
    </row>
    <row r="711" s="33" customFormat="1" ht="20.1" hidden="1" customHeight="1" spans="1:11">
      <c r="A711" s="46"/>
      <c r="B711" s="54"/>
      <c r="C711" s="54"/>
      <c r="D711" s="49"/>
      <c r="E711" s="49"/>
      <c r="F711" s="51">
        <v>2101401</v>
      </c>
      <c r="G711" s="52" t="s">
        <v>559</v>
      </c>
      <c r="H711" s="49">
        <v>13</v>
      </c>
      <c r="I711" s="49">
        <v>13</v>
      </c>
      <c r="J711" s="49">
        <f t="shared" si="30"/>
        <v>0</v>
      </c>
      <c r="K711" s="42">
        <f t="shared" si="31"/>
        <v>0</v>
      </c>
    </row>
    <row r="712" s="33" customFormat="1" ht="20.1" hidden="1" customHeight="1" spans="1:11">
      <c r="A712" s="46"/>
      <c r="B712" s="54"/>
      <c r="C712" s="54"/>
      <c r="D712" s="49"/>
      <c r="E712" s="49"/>
      <c r="F712" s="51">
        <v>2101499</v>
      </c>
      <c r="G712" s="52" t="s">
        <v>560</v>
      </c>
      <c r="H712" s="49">
        <v>0</v>
      </c>
      <c r="I712" s="49">
        <v>0</v>
      </c>
      <c r="J712" s="49">
        <f t="shared" si="30"/>
        <v>0</v>
      </c>
      <c r="K712" s="42" t="str">
        <f t="shared" si="31"/>
        <v/>
      </c>
    </row>
    <row r="713" s="33" customFormat="1" ht="20.1" hidden="1" customHeight="1" spans="1:11">
      <c r="A713" s="46"/>
      <c r="B713" s="54"/>
      <c r="C713" s="54"/>
      <c r="D713" s="49"/>
      <c r="E713" s="49"/>
      <c r="F713" s="51">
        <v>21015</v>
      </c>
      <c r="G713" s="52" t="s">
        <v>561</v>
      </c>
      <c r="H713" s="49">
        <f>SUM(H714:H721)</f>
        <v>0</v>
      </c>
      <c r="I713" s="49">
        <f>SUM(I714:I721)</f>
        <v>0</v>
      </c>
      <c r="J713" s="49">
        <f t="shared" si="30"/>
        <v>0</v>
      </c>
      <c r="K713" s="42" t="str">
        <f t="shared" si="31"/>
        <v/>
      </c>
    </row>
    <row r="714" s="33" customFormat="1" ht="20.1" hidden="1" customHeight="1" spans="1:11">
      <c r="A714" s="46"/>
      <c r="B714" s="54"/>
      <c r="C714" s="54"/>
      <c r="D714" s="49"/>
      <c r="E714" s="49"/>
      <c r="F714" s="51">
        <v>2101501</v>
      </c>
      <c r="G714" s="52" t="s">
        <v>19</v>
      </c>
      <c r="H714" s="49">
        <v>0</v>
      </c>
      <c r="I714" s="49">
        <v>0</v>
      </c>
      <c r="J714" s="49">
        <f t="shared" si="30"/>
        <v>0</v>
      </c>
      <c r="K714" s="42" t="str">
        <f t="shared" si="31"/>
        <v/>
      </c>
    </row>
    <row r="715" s="33" customFormat="1" ht="20.1" hidden="1" customHeight="1" spans="1:11">
      <c r="A715" s="46"/>
      <c r="B715" s="54"/>
      <c r="C715" s="54"/>
      <c r="D715" s="49"/>
      <c r="E715" s="49"/>
      <c r="F715" s="51">
        <v>2101502</v>
      </c>
      <c r="G715" s="52" t="s">
        <v>21</v>
      </c>
      <c r="H715" s="49">
        <v>0</v>
      </c>
      <c r="I715" s="49">
        <v>0</v>
      </c>
      <c r="J715" s="49">
        <f t="shared" ref="J715:J778" si="32">I715-H715</f>
        <v>0</v>
      </c>
      <c r="K715" s="42" t="str">
        <f t="shared" ref="K715:K778" si="33">IF(H715=0,"",J715/H715)</f>
        <v/>
      </c>
    </row>
    <row r="716" s="33" customFormat="1" ht="20.1" hidden="1" customHeight="1" spans="1:11">
      <c r="A716" s="46"/>
      <c r="B716" s="54"/>
      <c r="C716" s="54"/>
      <c r="D716" s="49"/>
      <c r="E716" s="49"/>
      <c r="F716" s="51">
        <v>2101503</v>
      </c>
      <c r="G716" s="52" t="s">
        <v>23</v>
      </c>
      <c r="H716" s="49">
        <v>0</v>
      </c>
      <c r="I716" s="49">
        <v>0</v>
      </c>
      <c r="J716" s="49">
        <f t="shared" si="32"/>
        <v>0</v>
      </c>
      <c r="K716" s="42" t="str">
        <f t="shared" si="33"/>
        <v/>
      </c>
    </row>
    <row r="717" s="33" customFormat="1" ht="20.1" hidden="1" customHeight="1" spans="1:11">
      <c r="A717" s="46"/>
      <c r="B717" s="54"/>
      <c r="C717" s="54"/>
      <c r="D717" s="49"/>
      <c r="E717" s="49"/>
      <c r="F717" s="51">
        <v>2101504</v>
      </c>
      <c r="G717" s="52" t="s">
        <v>86</v>
      </c>
      <c r="H717" s="49">
        <v>0</v>
      </c>
      <c r="I717" s="49">
        <v>0</v>
      </c>
      <c r="J717" s="49">
        <f t="shared" si="32"/>
        <v>0</v>
      </c>
      <c r="K717" s="42" t="str">
        <f t="shared" si="33"/>
        <v/>
      </c>
    </row>
    <row r="718" s="33" customFormat="1" ht="20.1" hidden="1" customHeight="1" spans="1:11">
      <c r="A718" s="46"/>
      <c r="B718" s="54"/>
      <c r="C718" s="54"/>
      <c r="D718" s="49"/>
      <c r="E718" s="49"/>
      <c r="F718" s="51">
        <v>2101505</v>
      </c>
      <c r="G718" s="52" t="s">
        <v>562</v>
      </c>
      <c r="H718" s="49">
        <v>0</v>
      </c>
      <c r="I718" s="49">
        <v>0</v>
      </c>
      <c r="J718" s="49">
        <f t="shared" si="32"/>
        <v>0</v>
      </c>
      <c r="K718" s="42" t="str">
        <f t="shared" si="33"/>
        <v/>
      </c>
    </row>
    <row r="719" s="33" customFormat="1" ht="20.1" hidden="1" customHeight="1" spans="1:11">
      <c r="A719" s="46"/>
      <c r="B719" s="54"/>
      <c r="C719" s="54"/>
      <c r="D719" s="49"/>
      <c r="E719" s="49"/>
      <c r="F719" s="51">
        <v>2101506</v>
      </c>
      <c r="G719" s="52" t="s">
        <v>563</v>
      </c>
      <c r="H719" s="49">
        <v>0</v>
      </c>
      <c r="I719" s="49">
        <v>0</v>
      </c>
      <c r="J719" s="49">
        <f t="shared" si="32"/>
        <v>0</v>
      </c>
      <c r="K719" s="42" t="str">
        <f t="shared" si="33"/>
        <v/>
      </c>
    </row>
    <row r="720" s="33" customFormat="1" ht="20.1" hidden="1" customHeight="1" spans="1:11">
      <c r="A720" s="46"/>
      <c r="B720" s="54"/>
      <c r="C720" s="54"/>
      <c r="D720" s="49"/>
      <c r="E720" s="49"/>
      <c r="F720" s="51">
        <v>2101550</v>
      </c>
      <c r="G720" s="52" t="s">
        <v>37</v>
      </c>
      <c r="H720" s="49">
        <v>0</v>
      </c>
      <c r="I720" s="49">
        <v>0</v>
      </c>
      <c r="J720" s="49">
        <f t="shared" si="32"/>
        <v>0</v>
      </c>
      <c r="K720" s="42" t="str">
        <f t="shared" si="33"/>
        <v/>
      </c>
    </row>
    <row r="721" s="33" customFormat="1" ht="20.1" hidden="1" customHeight="1" spans="1:11">
      <c r="A721" s="46"/>
      <c r="B721" s="54"/>
      <c r="C721" s="54"/>
      <c r="D721" s="49"/>
      <c r="E721" s="49"/>
      <c r="F721" s="51">
        <v>2101599</v>
      </c>
      <c r="G721" s="52" t="s">
        <v>564</v>
      </c>
      <c r="H721" s="49">
        <v>0</v>
      </c>
      <c r="I721" s="49">
        <v>0</v>
      </c>
      <c r="J721" s="49">
        <f t="shared" si="32"/>
        <v>0</v>
      </c>
      <c r="K721" s="42" t="str">
        <f t="shared" si="33"/>
        <v/>
      </c>
    </row>
    <row r="722" s="33" customFormat="1" ht="20.1" hidden="1" customHeight="1" spans="1:11">
      <c r="A722" s="46"/>
      <c r="B722" s="54"/>
      <c r="C722" s="54"/>
      <c r="D722" s="49"/>
      <c r="E722" s="49"/>
      <c r="F722" s="51">
        <v>21016</v>
      </c>
      <c r="G722" s="52" t="s">
        <v>565</v>
      </c>
      <c r="H722" s="49">
        <f>SUM(H723)</f>
        <v>10</v>
      </c>
      <c r="I722" s="49">
        <f>SUM(I723)</f>
        <v>10</v>
      </c>
      <c r="J722" s="49">
        <f t="shared" si="32"/>
        <v>0</v>
      </c>
      <c r="K722" s="42">
        <f t="shared" si="33"/>
        <v>0</v>
      </c>
    </row>
    <row r="723" s="33" customFormat="1" ht="20.1" hidden="1" customHeight="1" spans="1:11">
      <c r="A723" s="46"/>
      <c r="B723" s="54"/>
      <c r="C723" s="54"/>
      <c r="D723" s="49"/>
      <c r="E723" s="49"/>
      <c r="F723" s="51">
        <v>2101601</v>
      </c>
      <c r="G723" s="52" t="s">
        <v>566</v>
      </c>
      <c r="H723" s="49">
        <v>10</v>
      </c>
      <c r="I723" s="49">
        <v>10</v>
      </c>
      <c r="J723" s="49">
        <f t="shared" si="32"/>
        <v>0</v>
      </c>
      <c r="K723" s="42">
        <f t="shared" si="33"/>
        <v>0</v>
      </c>
    </row>
    <row r="724" s="33" customFormat="1" ht="20.1" hidden="1" customHeight="1" spans="1:11">
      <c r="A724" s="46"/>
      <c r="B724" s="54"/>
      <c r="C724" s="54"/>
      <c r="D724" s="49"/>
      <c r="E724" s="49"/>
      <c r="F724" s="51">
        <v>21099</v>
      </c>
      <c r="G724" s="52" t="s">
        <v>567</v>
      </c>
      <c r="H724" s="49">
        <f>SUM(H725)</f>
        <v>230</v>
      </c>
      <c r="I724" s="49">
        <f>SUM(I725)</f>
        <v>230</v>
      </c>
      <c r="J724" s="49">
        <f t="shared" si="32"/>
        <v>0</v>
      </c>
      <c r="K724" s="42">
        <f t="shared" si="33"/>
        <v>0</v>
      </c>
    </row>
    <row r="725" s="33" customFormat="1" ht="20.1" hidden="1" customHeight="1" spans="1:11">
      <c r="A725" s="46"/>
      <c r="B725" s="54"/>
      <c r="C725" s="54"/>
      <c r="D725" s="49"/>
      <c r="E725" s="49"/>
      <c r="F725" s="51">
        <v>2109999</v>
      </c>
      <c r="G725" s="52" t="s">
        <v>568</v>
      </c>
      <c r="H725" s="49">
        <v>230</v>
      </c>
      <c r="I725" s="49">
        <v>230</v>
      </c>
      <c r="J725" s="49">
        <f t="shared" si="32"/>
        <v>0</v>
      </c>
      <c r="K725" s="42">
        <f t="shared" si="33"/>
        <v>0</v>
      </c>
    </row>
    <row r="726" s="33" customFormat="1" ht="20.1" customHeight="1" spans="1:11">
      <c r="A726" s="46"/>
      <c r="B726" s="54"/>
      <c r="C726" s="54"/>
      <c r="D726" s="49"/>
      <c r="E726" s="50"/>
      <c r="F726" s="43">
        <v>211</v>
      </c>
      <c r="G726" s="44" t="s">
        <v>569</v>
      </c>
      <c r="H726" s="45">
        <f>H727+H737+H741+H749+H754+H761+H767+H770+H773+H775+H777+H783+H785+H787+H802</f>
        <v>338</v>
      </c>
      <c r="I726" s="45">
        <f>I727+I737+I741+I749+I754+I761+I767+I770+I773+I775+I777+I783+I785+I787+I802</f>
        <v>338</v>
      </c>
      <c r="J726" s="45">
        <f t="shared" si="32"/>
        <v>0</v>
      </c>
      <c r="K726" s="42">
        <f t="shared" si="33"/>
        <v>0</v>
      </c>
    </row>
    <row r="727" s="33" customFormat="1" ht="20.1" hidden="1" customHeight="1" spans="1:11">
      <c r="A727" s="46"/>
      <c r="B727" s="54"/>
      <c r="C727" s="54"/>
      <c r="D727" s="49"/>
      <c r="E727" s="49"/>
      <c r="F727" s="51">
        <v>21101</v>
      </c>
      <c r="G727" s="52" t="s">
        <v>570</v>
      </c>
      <c r="H727" s="49">
        <f>SUM(H728:H736)</f>
        <v>14</v>
      </c>
      <c r="I727" s="49">
        <f>SUM(I728:I736)</f>
        <v>14</v>
      </c>
      <c r="J727" s="49">
        <f t="shared" si="32"/>
        <v>0</v>
      </c>
      <c r="K727" s="42">
        <f t="shared" si="33"/>
        <v>0</v>
      </c>
    </row>
    <row r="728" s="33" customFormat="1" ht="20.1" hidden="1" customHeight="1" spans="1:11">
      <c r="A728" s="46"/>
      <c r="B728" s="54"/>
      <c r="C728" s="54"/>
      <c r="D728" s="49"/>
      <c r="E728" s="49"/>
      <c r="F728" s="51">
        <v>2110101</v>
      </c>
      <c r="G728" s="52" t="s">
        <v>19</v>
      </c>
      <c r="H728" s="62"/>
      <c r="I728" s="62"/>
      <c r="J728" s="49">
        <f t="shared" si="32"/>
        <v>0</v>
      </c>
      <c r="K728" s="42" t="str">
        <f t="shared" si="33"/>
        <v/>
      </c>
    </row>
    <row r="729" s="33" customFormat="1" ht="20.1" hidden="1" customHeight="1" spans="1:11">
      <c r="A729" s="46"/>
      <c r="B729" s="54"/>
      <c r="C729" s="54"/>
      <c r="D729" s="49"/>
      <c r="E729" s="49"/>
      <c r="F729" s="51">
        <v>2110102</v>
      </c>
      <c r="G729" s="52" t="s">
        <v>21</v>
      </c>
      <c r="H729" s="62">
        <v>14</v>
      </c>
      <c r="I729" s="62">
        <v>14</v>
      </c>
      <c r="J729" s="49">
        <f t="shared" si="32"/>
        <v>0</v>
      </c>
      <c r="K729" s="42">
        <f t="shared" si="33"/>
        <v>0</v>
      </c>
    </row>
    <row r="730" s="33" customFormat="1" ht="20.1" hidden="1" customHeight="1" spans="1:11">
      <c r="A730" s="46"/>
      <c r="B730" s="54"/>
      <c r="C730" s="54"/>
      <c r="D730" s="49"/>
      <c r="E730" s="49"/>
      <c r="F730" s="51">
        <v>2110103</v>
      </c>
      <c r="G730" s="52" t="s">
        <v>23</v>
      </c>
      <c r="H730" s="49">
        <v>0</v>
      </c>
      <c r="I730" s="49">
        <v>0</v>
      </c>
      <c r="J730" s="49">
        <f t="shared" si="32"/>
        <v>0</v>
      </c>
      <c r="K730" s="42" t="str">
        <f t="shared" si="33"/>
        <v/>
      </c>
    </row>
    <row r="731" s="33" customFormat="1" ht="20.1" hidden="1" customHeight="1" spans="1:11">
      <c r="A731" s="46"/>
      <c r="B731" s="54"/>
      <c r="C731" s="54"/>
      <c r="D731" s="49"/>
      <c r="E731" s="49"/>
      <c r="F731" s="51">
        <v>2110104</v>
      </c>
      <c r="G731" s="52" t="s">
        <v>571</v>
      </c>
      <c r="H731" s="49"/>
      <c r="I731" s="49"/>
      <c r="J731" s="49">
        <f t="shared" si="32"/>
        <v>0</v>
      </c>
      <c r="K731" s="42" t="str">
        <f t="shared" si="33"/>
        <v/>
      </c>
    </row>
    <row r="732" s="33" customFormat="1" ht="20.1" hidden="1" customHeight="1" spans="1:11">
      <c r="A732" s="46"/>
      <c r="B732" s="54"/>
      <c r="C732" s="54"/>
      <c r="D732" s="49"/>
      <c r="E732" s="49"/>
      <c r="F732" s="51">
        <v>2110105</v>
      </c>
      <c r="G732" s="52" t="s">
        <v>572</v>
      </c>
      <c r="H732" s="49">
        <v>0</v>
      </c>
      <c r="I732" s="49">
        <v>0</v>
      </c>
      <c r="J732" s="49">
        <f t="shared" si="32"/>
        <v>0</v>
      </c>
      <c r="K732" s="42" t="str">
        <f t="shared" si="33"/>
        <v/>
      </c>
    </row>
    <row r="733" s="33" customFormat="1" ht="20.1" hidden="1" customHeight="1" spans="1:11">
      <c r="A733" s="46"/>
      <c r="B733" s="54"/>
      <c r="C733" s="54"/>
      <c r="D733" s="49"/>
      <c r="E733" s="49"/>
      <c r="F733" s="51">
        <v>2110106</v>
      </c>
      <c r="G733" s="52" t="s">
        <v>573</v>
      </c>
      <c r="H733" s="49">
        <v>0</v>
      </c>
      <c r="I733" s="49">
        <v>0</v>
      </c>
      <c r="J733" s="49">
        <f t="shared" si="32"/>
        <v>0</v>
      </c>
      <c r="K733" s="42" t="str">
        <f t="shared" si="33"/>
        <v/>
      </c>
    </row>
    <row r="734" s="33" customFormat="1" ht="20.1" hidden="1" customHeight="1" spans="1:11">
      <c r="A734" s="46"/>
      <c r="B734" s="54"/>
      <c r="C734" s="54"/>
      <c r="D734" s="49"/>
      <c r="E734" s="49"/>
      <c r="F734" s="51">
        <v>2110107</v>
      </c>
      <c r="G734" s="52" t="s">
        <v>574</v>
      </c>
      <c r="H734" s="49">
        <v>0</v>
      </c>
      <c r="I734" s="49">
        <v>0</v>
      </c>
      <c r="J734" s="49">
        <f t="shared" si="32"/>
        <v>0</v>
      </c>
      <c r="K734" s="42" t="str">
        <f t="shared" si="33"/>
        <v/>
      </c>
    </row>
    <row r="735" s="33" customFormat="1" ht="20.1" hidden="1" customHeight="1" spans="1:11">
      <c r="A735" s="46"/>
      <c r="B735" s="54"/>
      <c r="C735" s="54"/>
      <c r="D735" s="49"/>
      <c r="E735" s="49"/>
      <c r="F735" s="51">
        <v>2110108</v>
      </c>
      <c r="G735" s="52" t="s">
        <v>575</v>
      </c>
      <c r="H735" s="49">
        <v>0</v>
      </c>
      <c r="I735" s="49">
        <v>0</v>
      </c>
      <c r="J735" s="49">
        <f t="shared" si="32"/>
        <v>0</v>
      </c>
      <c r="K735" s="42" t="str">
        <f t="shared" si="33"/>
        <v/>
      </c>
    </row>
    <row r="736" s="33" customFormat="1" ht="20.1" hidden="1" customHeight="1" spans="1:11">
      <c r="A736" s="46"/>
      <c r="B736" s="54"/>
      <c r="C736" s="54"/>
      <c r="D736" s="49"/>
      <c r="E736" s="49"/>
      <c r="F736" s="51">
        <v>2110199</v>
      </c>
      <c r="G736" s="52" t="s">
        <v>576</v>
      </c>
      <c r="H736" s="49"/>
      <c r="I736" s="49"/>
      <c r="J736" s="49">
        <f t="shared" si="32"/>
        <v>0</v>
      </c>
      <c r="K736" s="42" t="str">
        <f t="shared" si="33"/>
        <v/>
      </c>
    </row>
    <row r="737" s="33" customFormat="1" ht="20.1" hidden="1" customHeight="1" spans="1:11">
      <c r="A737" s="46"/>
      <c r="B737" s="54"/>
      <c r="C737" s="54"/>
      <c r="D737" s="49"/>
      <c r="E737" s="49"/>
      <c r="F737" s="51">
        <v>21102</v>
      </c>
      <c r="G737" s="52" t="s">
        <v>577</v>
      </c>
      <c r="H737" s="49">
        <f>SUM(H738:H740)</f>
        <v>0</v>
      </c>
      <c r="I737" s="49">
        <f>SUM(I738:I740)</f>
        <v>0</v>
      </c>
      <c r="J737" s="49">
        <f t="shared" si="32"/>
        <v>0</v>
      </c>
      <c r="K737" s="42" t="str">
        <f t="shared" si="33"/>
        <v/>
      </c>
    </row>
    <row r="738" s="33" customFormat="1" ht="20.1" hidden="1" customHeight="1" spans="1:11">
      <c r="A738" s="46"/>
      <c r="B738" s="54"/>
      <c r="C738" s="54"/>
      <c r="D738" s="49"/>
      <c r="E738" s="49"/>
      <c r="F738" s="51">
        <v>2110203</v>
      </c>
      <c r="G738" s="52" t="s">
        <v>578</v>
      </c>
      <c r="H738" s="49">
        <v>0</v>
      </c>
      <c r="I738" s="49">
        <v>0</v>
      </c>
      <c r="J738" s="49">
        <f t="shared" si="32"/>
        <v>0</v>
      </c>
      <c r="K738" s="42" t="str">
        <f t="shared" si="33"/>
        <v/>
      </c>
    </row>
    <row r="739" s="33" customFormat="1" ht="20.1" hidden="1" customHeight="1" spans="1:11">
      <c r="A739" s="46"/>
      <c r="B739" s="54"/>
      <c r="C739" s="54"/>
      <c r="D739" s="49"/>
      <c r="E739" s="49"/>
      <c r="F739" s="51">
        <v>2110204</v>
      </c>
      <c r="G739" s="52" t="s">
        <v>579</v>
      </c>
      <c r="H739" s="49">
        <v>0</v>
      </c>
      <c r="I739" s="49">
        <v>0</v>
      </c>
      <c r="J739" s="49">
        <f t="shared" si="32"/>
        <v>0</v>
      </c>
      <c r="K739" s="42" t="str">
        <f t="shared" si="33"/>
        <v/>
      </c>
    </row>
    <row r="740" s="33" customFormat="1" ht="20.1" hidden="1" customHeight="1" spans="1:11">
      <c r="A740" s="46"/>
      <c r="B740" s="54"/>
      <c r="C740" s="54"/>
      <c r="D740" s="49"/>
      <c r="E740" s="49"/>
      <c r="F740" s="51">
        <v>2110299</v>
      </c>
      <c r="G740" s="52" t="s">
        <v>580</v>
      </c>
      <c r="H740" s="62"/>
      <c r="I740" s="62"/>
      <c r="J740" s="49">
        <f t="shared" si="32"/>
        <v>0</v>
      </c>
      <c r="K740" s="42" t="str">
        <f t="shared" si="33"/>
        <v/>
      </c>
    </row>
    <row r="741" s="33" customFormat="1" ht="20.1" hidden="1" customHeight="1" spans="1:11">
      <c r="A741" s="46"/>
      <c r="B741" s="54"/>
      <c r="C741" s="54"/>
      <c r="D741" s="49"/>
      <c r="E741" s="49"/>
      <c r="F741" s="51">
        <v>21103</v>
      </c>
      <c r="G741" s="52" t="s">
        <v>581</v>
      </c>
      <c r="H741" s="49">
        <f>SUM(H742:H748)</f>
        <v>138</v>
      </c>
      <c r="I741" s="49">
        <f>SUM(I742:I748)</f>
        <v>138</v>
      </c>
      <c r="J741" s="49">
        <f t="shared" si="32"/>
        <v>0</v>
      </c>
      <c r="K741" s="42">
        <f t="shared" si="33"/>
        <v>0</v>
      </c>
    </row>
    <row r="742" s="33" customFormat="1" ht="20.1" hidden="1" customHeight="1" spans="1:11">
      <c r="A742" s="46"/>
      <c r="B742" s="54"/>
      <c r="C742" s="54"/>
      <c r="D742" s="49"/>
      <c r="E742" s="49"/>
      <c r="F742" s="51">
        <v>2110301</v>
      </c>
      <c r="G742" s="52" t="s">
        <v>582</v>
      </c>
      <c r="H742" s="62"/>
      <c r="I742" s="62"/>
      <c r="J742" s="49">
        <f t="shared" si="32"/>
        <v>0</v>
      </c>
      <c r="K742" s="42" t="str">
        <f t="shared" si="33"/>
        <v/>
      </c>
    </row>
    <row r="743" s="33" customFormat="1" ht="20.1" hidden="1" customHeight="1" spans="1:11">
      <c r="A743" s="46"/>
      <c r="B743" s="54"/>
      <c r="C743" s="54"/>
      <c r="D743" s="49"/>
      <c r="E743" s="49"/>
      <c r="F743" s="51">
        <v>2110302</v>
      </c>
      <c r="G743" s="52" t="s">
        <v>583</v>
      </c>
      <c r="H743" s="62">
        <v>126</v>
      </c>
      <c r="I743" s="62">
        <v>126</v>
      </c>
      <c r="J743" s="49">
        <f t="shared" si="32"/>
        <v>0</v>
      </c>
      <c r="K743" s="42">
        <f t="shared" si="33"/>
        <v>0</v>
      </c>
    </row>
    <row r="744" s="33" customFormat="1" ht="20.1" hidden="1" customHeight="1" spans="1:11">
      <c r="A744" s="46"/>
      <c r="B744" s="54"/>
      <c r="C744" s="54"/>
      <c r="D744" s="49"/>
      <c r="E744" s="49"/>
      <c r="F744" s="51">
        <v>2110303</v>
      </c>
      <c r="G744" s="52" t="s">
        <v>584</v>
      </c>
      <c r="H744" s="49">
        <v>0</v>
      </c>
      <c r="I744" s="49">
        <v>0</v>
      </c>
      <c r="J744" s="49">
        <f t="shared" si="32"/>
        <v>0</v>
      </c>
      <c r="K744" s="42" t="str">
        <f t="shared" si="33"/>
        <v/>
      </c>
    </row>
    <row r="745" s="33" customFormat="1" ht="20.1" hidden="1" customHeight="1" spans="1:11">
      <c r="A745" s="46"/>
      <c r="B745" s="54"/>
      <c r="C745" s="54"/>
      <c r="D745" s="49"/>
      <c r="E745" s="49"/>
      <c r="F745" s="51">
        <v>2110304</v>
      </c>
      <c r="G745" s="52" t="s">
        <v>585</v>
      </c>
      <c r="H745" s="49">
        <v>0</v>
      </c>
      <c r="I745" s="49">
        <v>0</v>
      </c>
      <c r="J745" s="49">
        <f t="shared" si="32"/>
        <v>0</v>
      </c>
      <c r="K745" s="42" t="str">
        <f t="shared" si="33"/>
        <v/>
      </c>
    </row>
    <row r="746" s="33" customFormat="1" ht="20.1" hidden="1" customHeight="1" spans="1:11">
      <c r="A746" s="46"/>
      <c r="B746" s="54"/>
      <c r="C746" s="54"/>
      <c r="D746" s="49"/>
      <c r="E746" s="49"/>
      <c r="F746" s="51">
        <v>2110305</v>
      </c>
      <c r="G746" s="52" t="s">
        <v>586</v>
      </c>
      <c r="H746" s="49">
        <v>0</v>
      </c>
      <c r="I746" s="49">
        <v>0</v>
      </c>
      <c r="J746" s="49">
        <f t="shared" si="32"/>
        <v>0</v>
      </c>
      <c r="K746" s="42" t="str">
        <f t="shared" si="33"/>
        <v/>
      </c>
    </row>
    <row r="747" s="33" customFormat="1" ht="20.1" hidden="1" customHeight="1" spans="1:11">
      <c r="A747" s="46"/>
      <c r="B747" s="54"/>
      <c r="C747" s="54"/>
      <c r="D747" s="49"/>
      <c r="E747" s="49"/>
      <c r="F747" s="51">
        <v>2110306</v>
      </c>
      <c r="G747" s="52" t="s">
        <v>587</v>
      </c>
      <c r="H747" s="49">
        <v>0</v>
      </c>
      <c r="I747" s="49">
        <v>0</v>
      </c>
      <c r="J747" s="49">
        <f t="shared" si="32"/>
        <v>0</v>
      </c>
      <c r="K747" s="42" t="str">
        <f t="shared" si="33"/>
        <v/>
      </c>
    </row>
    <row r="748" s="33" customFormat="1" ht="20.1" hidden="1" customHeight="1" spans="1:11">
      <c r="A748" s="46"/>
      <c r="B748" s="54"/>
      <c r="C748" s="54"/>
      <c r="D748" s="49"/>
      <c r="E748" s="49"/>
      <c r="F748" s="51">
        <v>2110399</v>
      </c>
      <c r="G748" s="52" t="s">
        <v>588</v>
      </c>
      <c r="H748" s="49">
        <v>12</v>
      </c>
      <c r="I748" s="49">
        <v>12</v>
      </c>
      <c r="J748" s="49">
        <f t="shared" si="32"/>
        <v>0</v>
      </c>
      <c r="K748" s="42">
        <f t="shared" si="33"/>
        <v>0</v>
      </c>
    </row>
    <row r="749" s="33" customFormat="1" ht="20.1" hidden="1" customHeight="1" spans="1:11">
      <c r="A749" s="46"/>
      <c r="B749" s="54"/>
      <c r="C749" s="54"/>
      <c r="D749" s="49"/>
      <c r="E749" s="49"/>
      <c r="F749" s="51">
        <v>21104</v>
      </c>
      <c r="G749" s="52" t="s">
        <v>589</v>
      </c>
      <c r="H749" s="49">
        <f>SUM(H750:H753)</f>
        <v>18</v>
      </c>
      <c r="I749" s="49">
        <f>SUM(I750:I753)</f>
        <v>18</v>
      </c>
      <c r="J749" s="49">
        <f t="shared" si="32"/>
        <v>0</v>
      </c>
      <c r="K749" s="42">
        <f t="shared" si="33"/>
        <v>0</v>
      </c>
    </row>
    <row r="750" s="33" customFormat="1" ht="20.1" hidden="1" customHeight="1" spans="1:11">
      <c r="A750" s="46"/>
      <c r="B750" s="54"/>
      <c r="C750" s="54"/>
      <c r="D750" s="49"/>
      <c r="E750" s="49"/>
      <c r="F750" s="51">
        <v>2110401</v>
      </c>
      <c r="G750" s="52" t="s">
        <v>590</v>
      </c>
      <c r="H750" s="49">
        <v>0</v>
      </c>
      <c r="I750" s="49">
        <v>0</v>
      </c>
      <c r="J750" s="49">
        <f t="shared" si="32"/>
        <v>0</v>
      </c>
      <c r="K750" s="42" t="str">
        <f t="shared" si="33"/>
        <v/>
      </c>
    </row>
    <row r="751" s="33" customFormat="1" ht="20.1" hidden="1" customHeight="1" spans="1:11">
      <c r="A751" s="46"/>
      <c r="B751" s="54"/>
      <c r="C751" s="54"/>
      <c r="D751" s="49"/>
      <c r="E751" s="49"/>
      <c r="F751" s="51">
        <v>2110402</v>
      </c>
      <c r="G751" s="52" t="s">
        <v>591</v>
      </c>
      <c r="H751" s="49">
        <v>18</v>
      </c>
      <c r="I751" s="49">
        <v>18</v>
      </c>
      <c r="J751" s="49">
        <f t="shared" si="32"/>
        <v>0</v>
      </c>
      <c r="K751" s="42">
        <f t="shared" si="33"/>
        <v>0</v>
      </c>
    </row>
    <row r="752" s="33" customFormat="1" ht="20.1" hidden="1" customHeight="1" spans="1:11">
      <c r="A752" s="46"/>
      <c r="B752" s="54"/>
      <c r="C752" s="54"/>
      <c r="D752" s="49"/>
      <c r="E752" s="49"/>
      <c r="F752" s="51">
        <v>2110404</v>
      </c>
      <c r="G752" s="52" t="s">
        <v>592</v>
      </c>
      <c r="H752" s="49">
        <v>0</v>
      </c>
      <c r="I752" s="49">
        <v>0</v>
      </c>
      <c r="J752" s="49">
        <f t="shared" si="32"/>
        <v>0</v>
      </c>
      <c r="K752" s="42" t="str">
        <f t="shared" si="33"/>
        <v/>
      </c>
    </row>
    <row r="753" s="33" customFormat="1" ht="20.1" hidden="1" customHeight="1" spans="1:11">
      <c r="A753" s="46"/>
      <c r="B753" s="54"/>
      <c r="C753" s="54"/>
      <c r="D753" s="49"/>
      <c r="E753" s="49"/>
      <c r="F753" s="51">
        <v>2110499</v>
      </c>
      <c r="G753" s="52" t="s">
        <v>593</v>
      </c>
      <c r="H753" s="49">
        <v>0</v>
      </c>
      <c r="I753" s="49">
        <v>0</v>
      </c>
      <c r="J753" s="49">
        <f t="shared" si="32"/>
        <v>0</v>
      </c>
      <c r="K753" s="42" t="str">
        <f t="shared" si="33"/>
        <v/>
      </c>
    </row>
    <row r="754" s="33" customFormat="1" ht="20.1" hidden="1" customHeight="1" spans="1:11">
      <c r="A754" s="46"/>
      <c r="B754" s="54"/>
      <c r="C754" s="54"/>
      <c r="D754" s="49"/>
      <c r="E754" s="49"/>
      <c r="F754" s="51">
        <v>21105</v>
      </c>
      <c r="G754" s="52" t="s">
        <v>594</v>
      </c>
      <c r="H754" s="49">
        <f>SUM(H755:H760)</f>
        <v>0</v>
      </c>
      <c r="I754" s="49">
        <f>SUM(I755:I760)</f>
        <v>0</v>
      </c>
      <c r="J754" s="49">
        <f t="shared" si="32"/>
        <v>0</v>
      </c>
      <c r="K754" s="42" t="str">
        <f t="shared" si="33"/>
        <v/>
      </c>
    </row>
    <row r="755" s="33" customFormat="1" ht="20.1" hidden="1" customHeight="1" spans="1:11">
      <c r="A755" s="46"/>
      <c r="B755" s="54"/>
      <c r="C755" s="54"/>
      <c r="D755" s="49"/>
      <c r="E755" s="49"/>
      <c r="F755" s="51">
        <v>2110501</v>
      </c>
      <c r="G755" s="52" t="s">
        <v>595</v>
      </c>
      <c r="H755" s="49">
        <v>0</v>
      </c>
      <c r="I755" s="49">
        <v>0</v>
      </c>
      <c r="J755" s="49">
        <f t="shared" si="32"/>
        <v>0</v>
      </c>
      <c r="K755" s="42" t="str">
        <f t="shared" si="33"/>
        <v/>
      </c>
    </row>
    <row r="756" s="33" customFormat="1" ht="20.1" hidden="1" customHeight="1" spans="1:11">
      <c r="A756" s="46"/>
      <c r="B756" s="54"/>
      <c r="C756" s="54"/>
      <c r="D756" s="49"/>
      <c r="E756" s="49"/>
      <c r="F756" s="51">
        <v>2110502</v>
      </c>
      <c r="G756" s="52" t="s">
        <v>596</v>
      </c>
      <c r="H756" s="49">
        <v>0</v>
      </c>
      <c r="I756" s="49">
        <v>0</v>
      </c>
      <c r="J756" s="49">
        <f t="shared" si="32"/>
        <v>0</v>
      </c>
      <c r="K756" s="42" t="str">
        <f t="shared" si="33"/>
        <v/>
      </c>
    </row>
    <row r="757" s="33" customFormat="1" ht="20.1" hidden="1" customHeight="1" spans="1:11">
      <c r="A757" s="46"/>
      <c r="B757" s="54"/>
      <c r="C757" s="54"/>
      <c r="D757" s="49"/>
      <c r="E757" s="49"/>
      <c r="F757" s="51">
        <v>2110503</v>
      </c>
      <c r="G757" s="52" t="s">
        <v>597</v>
      </c>
      <c r="H757" s="49">
        <v>0</v>
      </c>
      <c r="I757" s="49">
        <v>0</v>
      </c>
      <c r="J757" s="49">
        <f t="shared" si="32"/>
        <v>0</v>
      </c>
      <c r="K757" s="42" t="str">
        <f t="shared" si="33"/>
        <v/>
      </c>
    </row>
    <row r="758" s="33" customFormat="1" ht="20.1" hidden="1" customHeight="1" spans="1:11">
      <c r="A758" s="46"/>
      <c r="B758" s="54"/>
      <c r="C758" s="54"/>
      <c r="D758" s="49"/>
      <c r="E758" s="49"/>
      <c r="F758" s="51">
        <v>2110506</v>
      </c>
      <c r="G758" s="52" t="s">
        <v>598</v>
      </c>
      <c r="H758" s="49">
        <v>0</v>
      </c>
      <c r="I758" s="49">
        <v>0</v>
      </c>
      <c r="J758" s="49">
        <f t="shared" si="32"/>
        <v>0</v>
      </c>
      <c r="K758" s="42" t="str">
        <f t="shared" si="33"/>
        <v/>
      </c>
    </row>
    <row r="759" s="33" customFormat="1" ht="20.1" hidden="1" customHeight="1" spans="1:11">
      <c r="A759" s="46"/>
      <c r="B759" s="54"/>
      <c r="C759" s="54"/>
      <c r="D759" s="49"/>
      <c r="E759" s="49"/>
      <c r="F759" s="51">
        <v>2110507</v>
      </c>
      <c r="G759" s="52" t="s">
        <v>599</v>
      </c>
      <c r="H759" s="49">
        <v>0</v>
      </c>
      <c r="I759" s="49">
        <v>0</v>
      </c>
      <c r="J759" s="49">
        <f t="shared" si="32"/>
        <v>0</v>
      </c>
      <c r="K759" s="42" t="str">
        <f t="shared" si="33"/>
        <v/>
      </c>
    </row>
    <row r="760" s="33" customFormat="1" ht="20.1" hidden="1" customHeight="1" spans="1:11">
      <c r="A760" s="46"/>
      <c r="B760" s="54"/>
      <c r="C760" s="54"/>
      <c r="D760" s="49"/>
      <c r="E760" s="49"/>
      <c r="F760" s="51">
        <v>2110599</v>
      </c>
      <c r="G760" s="52" t="s">
        <v>600</v>
      </c>
      <c r="H760" s="49">
        <v>0</v>
      </c>
      <c r="I760" s="49">
        <v>0</v>
      </c>
      <c r="J760" s="49">
        <f t="shared" si="32"/>
        <v>0</v>
      </c>
      <c r="K760" s="42" t="str">
        <f t="shared" si="33"/>
        <v/>
      </c>
    </row>
    <row r="761" s="33" customFormat="1" ht="20.1" hidden="1" customHeight="1" spans="1:11">
      <c r="A761" s="46"/>
      <c r="B761" s="54"/>
      <c r="C761" s="54"/>
      <c r="D761" s="49"/>
      <c r="E761" s="49"/>
      <c r="F761" s="51">
        <v>21106</v>
      </c>
      <c r="G761" s="52" t="s">
        <v>601</v>
      </c>
      <c r="H761" s="49">
        <f>SUM(H762:H766)</f>
        <v>0</v>
      </c>
      <c r="I761" s="49">
        <f>SUM(I762:I766)</f>
        <v>0</v>
      </c>
      <c r="J761" s="49">
        <f t="shared" si="32"/>
        <v>0</v>
      </c>
      <c r="K761" s="42" t="str">
        <f t="shared" si="33"/>
        <v/>
      </c>
    </row>
    <row r="762" s="33" customFormat="1" ht="20.1" hidden="1" customHeight="1" spans="1:11">
      <c r="A762" s="46"/>
      <c r="B762" s="54"/>
      <c r="C762" s="54"/>
      <c r="D762" s="49"/>
      <c r="E762" s="49"/>
      <c r="F762" s="51">
        <v>2110602</v>
      </c>
      <c r="G762" s="52" t="s">
        <v>602</v>
      </c>
      <c r="H762" s="49">
        <v>0</v>
      </c>
      <c r="I762" s="49">
        <v>0</v>
      </c>
      <c r="J762" s="49">
        <f t="shared" si="32"/>
        <v>0</v>
      </c>
      <c r="K762" s="42" t="str">
        <f t="shared" si="33"/>
        <v/>
      </c>
    </row>
    <row r="763" s="33" customFormat="1" ht="20.1" hidden="1" customHeight="1" spans="1:11">
      <c r="A763" s="46"/>
      <c r="B763" s="54"/>
      <c r="C763" s="54"/>
      <c r="D763" s="49"/>
      <c r="E763" s="49"/>
      <c r="F763" s="51">
        <v>2110603</v>
      </c>
      <c r="G763" s="52" t="s">
        <v>603</v>
      </c>
      <c r="H763" s="49">
        <v>0</v>
      </c>
      <c r="I763" s="49">
        <v>0</v>
      </c>
      <c r="J763" s="49">
        <f t="shared" si="32"/>
        <v>0</v>
      </c>
      <c r="K763" s="42" t="str">
        <f t="shared" si="33"/>
        <v/>
      </c>
    </row>
    <row r="764" s="33" customFormat="1" ht="20.1" hidden="1" customHeight="1" spans="1:11">
      <c r="A764" s="46"/>
      <c r="B764" s="54"/>
      <c r="C764" s="54"/>
      <c r="D764" s="49"/>
      <c r="E764" s="49"/>
      <c r="F764" s="51">
        <v>2110604</v>
      </c>
      <c r="G764" s="52" t="s">
        <v>604</v>
      </c>
      <c r="H764" s="49">
        <v>0</v>
      </c>
      <c r="I764" s="49">
        <v>0</v>
      </c>
      <c r="J764" s="49">
        <f t="shared" si="32"/>
        <v>0</v>
      </c>
      <c r="K764" s="42" t="str">
        <f t="shared" si="33"/>
        <v/>
      </c>
    </row>
    <row r="765" s="33" customFormat="1" ht="20.1" hidden="1" customHeight="1" spans="1:11">
      <c r="A765" s="46"/>
      <c r="B765" s="54"/>
      <c r="C765" s="54"/>
      <c r="D765" s="49"/>
      <c r="E765" s="49"/>
      <c r="F765" s="51">
        <v>2110605</v>
      </c>
      <c r="G765" s="52" t="s">
        <v>605</v>
      </c>
      <c r="H765" s="49">
        <v>0</v>
      </c>
      <c r="I765" s="49">
        <v>0</v>
      </c>
      <c r="J765" s="49">
        <f t="shared" si="32"/>
        <v>0</v>
      </c>
      <c r="K765" s="42" t="str">
        <f t="shared" si="33"/>
        <v/>
      </c>
    </row>
    <row r="766" s="33" customFormat="1" ht="20.1" hidden="1" customHeight="1" spans="1:11">
      <c r="A766" s="46"/>
      <c r="B766" s="54"/>
      <c r="C766" s="54"/>
      <c r="D766" s="49"/>
      <c r="E766" s="49"/>
      <c r="F766" s="51">
        <v>2110699</v>
      </c>
      <c r="G766" s="52" t="s">
        <v>606</v>
      </c>
      <c r="H766" s="49">
        <v>0</v>
      </c>
      <c r="I766" s="49">
        <v>0</v>
      </c>
      <c r="J766" s="49">
        <f t="shared" si="32"/>
        <v>0</v>
      </c>
      <c r="K766" s="42" t="str">
        <f t="shared" si="33"/>
        <v/>
      </c>
    </row>
    <row r="767" s="33" customFormat="1" ht="20.1" hidden="1" customHeight="1" spans="1:11">
      <c r="A767" s="46"/>
      <c r="B767" s="54"/>
      <c r="C767" s="54"/>
      <c r="D767" s="49"/>
      <c r="E767" s="49"/>
      <c r="F767" s="51">
        <v>21107</v>
      </c>
      <c r="G767" s="52" t="s">
        <v>607</v>
      </c>
      <c r="H767" s="49">
        <f>SUM(H768:H769)</f>
        <v>0</v>
      </c>
      <c r="I767" s="49">
        <f>SUM(I768:I769)</f>
        <v>0</v>
      </c>
      <c r="J767" s="49">
        <f t="shared" si="32"/>
        <v>0</v>
      </c>
      <c r="K767" s="42" t="str">
        <f t="shared" si="33"/>
        <v/>
      </c>
    </row>
    <row r="768" s="33" customFormat="1" ht="20.1" hidden="1" customHeight="1" spans="1:11">
      <c r="A768" s="46"/>
      <c r="B768" s="54"/>
      <c r="C768" s="54"/>
      <c r="D768" s="49"/>
      <c r="E768" s="49"/>
      <c r="F768" s="51">
        <v>2110704</v>
      </c>
      <c r="G768" s="52" t="s">
        <v>608</v>
      </c>
      <c r="H768" s="49">
        <v>0</v>
      </c>
      <c r="I768" s="49">
        <v>0</v>
      </c>
      <c r="J768" s="49">
        <f t="shared" si="32"/>
        <v>0</v>
      </c>
      <c r="K768" s="42" t="str">
        <f t="shared" si="33"/>
        <v/>
      </c>
    </row>
    <row r="769" s="33" customFormat="1" ht="20.1" hidden="1" customHeight="1" spans="1:11">
      <c r="A769" s="46"/>
      <c r="B769" s="54"/>
      <c r="C769" s="54"/>
      <c r="D769" s="49"/>
      <c r="E769" s="49"/>
      <c r="F769" s="51">
        <v>2110799</v>
      </c>
      <c r="G769" s="52" t="s">
        <v>609</v>
      </c>
      <c r="H769" s="49">
        <v>0</v>
      </c>
      <c r="I769" s="49">
        <v>0</v>
      </c>
      <c r="J769" s="49">
        <f t="shared" si="32"/>
        <v>0</v>
      </c>
      <c r="K769" s="42" t="str">
        <f t="shared" si="33"/>
        <v/>
      </c>
    </row>
    <row r="770" s="33" customFormat="1" ht="20.1" hidden="1" customHeight="1" spans="1:11">
      <c r="A770" s="46"/>
      <c r="B770" s="54"/>
      <c r="C770" s="54"/>
      <c r="D770" s="49"/>
      <c r="E770" s="49"/>
      <c r="F770" s="51">
        <v>21108</v>
      </c>
      <c r="G770" s="52" t="s">
        <v>610</v>
      </c>
      <c r="H770" s="49">
        <f>SUM(H771:H772)</f>
        <v>0</v>
      </c>
      <c r="I770" s="49">
        <f>SUM(I771:I772)</f>
        <v>0</v>
      </c>
      <c r="J770" s="49">
        <f t="shared" si="32"/>
        <v>0</v>
      </c>
      <c r="K770" s="42" t="str">
        <f t="shared" si="33"/>
        <v/>
      </c>
    </row>
    <row r="771" s="33" customFormat="1" ht="20.1" hidden="1" customHeight="1" spans="1:11">
      <c r="A771" s="46"/>
      <c r="B771" s="54"/>
      <c r="C771" s="54"/>
      <c r="D771" s="49"/>
      <c r="E771" s="49"/>
      <c r="F771" s="51">
        <v>2110804</v>
      </c>
      <c r="G771" s="52" t="s">
        <v>611</v>
      </c>
      <c r="H771" s="49">
        <v>0</v>
      </c>
      <c r="I771" s="49">
        <v>0</v>
      </c>
      <c r="J771" s="49">
        <f t="shared" si="32"/>
        <v>0</v>
      </c>
      <c r="K771" s="42" t="str">
        <f t="shared" si="33"/>
        <v/>
      </c>
    </row>
    <row r="772" s="33" customFormat="1" ht="20.1" hidden="1" customHeight="1" spans="1:11">
      <c r="A772" s="46"/>
      <c r="B772" s="54"/>
      <c r="C772" s="54"/>
      <c r="D772" s="49"/>
      <c r="E772" s="49"/>
      <c r="F772" s="51">
        <v>2110899</v>
      </c>
      <c r="G772" s="52" t="s">
        <v>612</v>
      </c>
      <c r="H772" s="49">
        <v>0</v>
      </c>
      <c r="I772" s="49">
        <v>0</v>
      </c>
      <c r="J772" s="49">
        <f t="shared" si="32"/>
        <v>0</v>
      </c>
      <c r="K772" s="42" t="str">
        <f t="shared" si="33"/>
        <v/>
      </c>
    </row>
    <row r="773" s="33" customFormat="1" ht="20.1" hidden="1" customHeight="1" spans="1:11">
      <c r="A773" s="46"/>
      <c r="B773" s="54"/>
      <c r="C773" s="54"/>
      <c r="D773" s="49"/>
      <c r="E773" s="49"/>
      <c r="F773" s="51">
        <v>21109</v>
      </c>
      <c r="G773" s="52" t="s">
        <v>613</v>
      </c>
      <c r="H773" s="49">
        <f>SUM(H774)</f>
        <v>0</v>
      </c>
      <c r="I773" s="49">
        <f>SUM(I774)</f>
        <v>0</v>
      </c>
      <c r="J773" s="49">
        <f t="shared" si="32"/>
        <v>0</v>
      </c>
      <c r="K773" s="42" t="str">
        <f t="shared" si="33"/>
        <v/>
      </c>
    </row>
    <row r="774" s="33" customFormat="1" ht="20.1" hidden="1" customHeight="1" spans="1:11">
      <c r="A774" s="46"/>
      <c r="B774" s="54"/>
      <c r="C774" s="54"/>
      <c r="D774" s="49"/>
      <c r="E774" s="49"/>
      <c r="F774" s="51">
        <v>2110901</v>
      </c>
      <c r="G774" s="52" t="s">
        <v>614</v>
      </c>
      <c r="H774" s="49"/>
      <c r="I774" s="49"/>
      <c r="J774" s="49">
        <f t="shared" si="32"/>
        <v>0</v>
      </c>
      <c r="K774" s="42" t="str">
        <f t="shared" si="33"/>
        <v/>
      </c>
    </row>
    <row r="775" s="33" customFormat="1" ht="20.1" hidden="1" customHeight="1" spans="1:11">
      <c r="A775" s="46"/>
      <c r="B775" s="54"/>
      <c r="C775" s="54"/>
      <c r="D775" s="49"/>
      <c r="E775" s="49"/>
      <c r="F775" s="51">
        <v>21110</v>
      </c>
      <c r="G775" s="52" t="s">
        <v>615</v>
      </c>
      <c r="H775" s="49">
        <f>SUM(H776)</f>
        <v>135</v>
      </c>
      <c r="I775" s="49">
        <f>SUM(I776)</f>
        <v>135</v>
      </c>
      <c r="J775" s="49">
        <f t="shared" si="32"/>
        <v>0</v>
      </c>
      <c r="K775" s="42">
        <f t="shared" si="33"/>
        <v>0</v>
      </c>
    </row>
    <row r="776" s="33" customFormat="1" ht="20.1" hidden="1" customHeight="1" spans="1:11">
      <c r="A776" s="46"/>
      <c r="B776" s="54"/>
      <c r="C776" s="54"/>
      <c r="D776" s="49"/>
      <c r="E776" s="49"/>
      <c r="F776" s="51">
        <v>2111001</v>
      </c>
      <c r="G776" s="52" t="s">
        <v>616</v>
      </c>
      <c r="H776" s="62">
        <v>135</v>
      </c>
      <c r="I776" s="62">
        <v>135</v>
      </c>
      <c r="J776" s="49">
        <f t="shared" si="32"/>
        <v>0</v>
      </c>
      <c r="K776" s="42">
        <f t="shared" si="33"/>
        <v>0</v>
      </c>
    </row>
    <row r="777" s="33" customFormat="1" ht="20.1" hidden="1" customHeight="1" spans="1:11">
      <c r="A777" s="46"/>
      <c r="B777" s="54"/>
      <c r="C777" s="54"/>
      <c r="D777" s="49"/>
      <c r="E777" s="49"/>
      <c r="F777" s="51">
        <v>21111</v>
      </c>
      <c r="G777" s="52" t="s">
        <v>617</v>
      </c>
      <c r="H777" s="49">
        <f>SUM(H778:H782)</f>
        <v>8</v>
      </c>
      <c r="I777" s="49">
        <f>SUM(I778:I782)</f>
        <v>8</v>
      </c>
      <c r="J777" s="49">
        <f t="shared" si="32"/>
        <v>0</v>
      </c>
      <c r="K777" s="42">
        <f t="shared" si="33"/>
        <v>0</v>
      </c>
    </row>
    <row r="778" s="33" customFormat="1" ht="20.1" hidden="1" customHeight="1" spans="1:11">
      <c r="A778" s="46"/>
      <c r="B778" s="54"/>
      <c r="C778" s="54"/>
      <c r="D778" s="49"/>
      <c r="E778" s="49"/>
      <c r="F778" s="51">
        <v>2111101</v>
      </c>
      <c r="G778" s="52" t="s">
        <v>618</v>
      </c>
      <c r="H778" s="49">
        <v>8</v>
      </c>
      <c r="I778" s="49">
        <v>8</v>
      </c>
      <c r="J778" s="49">
        <f t="shared" si="32"/>
        <v>0</v>
      </c>
      <c r="K778" s="42">
        <f t="shared" si="33"/>
        <v>0</v>
      </c>
    </row>
    <row r="779" s="33" customFormat="1" ht="20.1" hidden="1" customHeight="1" spans="1:11">
      <c r="A779" s="46"/>
      <c r="B779" s="54"/>
      <c r="C779" s="54"/>
      <c r="D779" s="49"/>
      <c r="E779" s="49"/>
      <c r="F779" s="51">
        <v>2111102</v>
      </c>
      <c r="G779" s="52" t="s">
        <v>619</v>
      </c>
      <c r="H779" s="49">
        <v>0</v>
      </c>
      <c r="I779" s="49">
        <v>0</v>
      </c>
      <c r="J779" s="49">
        <f t="shared" ref="J779:J842" si="34">I779-H779</f>
        <v>0</v>
      </c>
      <c r="K779" s="42" t="str">
        <f t="shared" ref="K779:K803" si="35">IF(H779=0,"",J779/H779)</f>
        <v/>
      </c>
    </row>
    <row r="780" s="33" customFormat="1" ht="20.1" hidden="1" customHeight="1" spans="1:11">
      <c r="A780" s="46"/>
      <c r="B780" s="54"/>
      <c r="C780" s="54"/>
      <c r="D780" s="49"/>
      <c r="E780" s="49"/>
      <c r="F780" s="51">
        <v>2111103</v>
      </c>
      <c r="G780" s="52" t="s">
        <v>620</v>
      </c>
      <c r="H780" s="49">
        <v>0</v>
      </c>
      <c r="I780" s="49">
        <v>0</v>
      </c>
      <c r="J780" s="49">
        <f t="shared" si="34"/>
        <v>0</v>
      </c>
      <c r="K780" s="42" t="str">
        <f t="shared" si="35"/>
        <v/>
      </c>
    </row>
    <row r="781" s="33" customFormat="1" ht="20.1" hidden="1" customHeight="1" spans="1:11">
      <c r="A781" s="46"/>
      <c r="B781" s="54"/>
      <c r="C781" s="54"/>
      <c r="D781" s="49"/>
      <c r="E781" s="49"/>
      <c r="F781" s="51">
        <v>2111104</v>
      </c>
      <c r="G781" s="52" t="s">
        <v>621</v>
      </c>
      <c r="H781" s="49">
        <v>0</v>
      </c>
      <c r="I781" s="49">
        <v>0</v>
      </c>
      <c r="J781" s="49">
        <f t="shared" si="34"/>
        <v>0</v>
      </c>
      <c r="K781" s="42" t="str">
        <f t="shared" si="35"/>
        <v/>
      </c>
    </row>
    <row r="782" s="33" customFormat="1" ht="20.1" hidden="1" customHeight="1" spans="1:11">
      <c r="A782" s="46"/>
      <c r="B782" s="54"/>
      <c r="C782" s="54"/>
      <c r="D782" s="49"/>
      <c r="E782" s="49"/>
      <c r="F782" s="51">
        <v>2111199</v>
      </c>
      <c r="G782" s="52" t="s">
        <v>622</v>
      </c>
      <c r="H782" s="49">
        <v>0</v>
      </c>
      <c r="I782" s="49">
        <v>0</v>
      </c>
      <c r="J782" s="49">
        <f t="shared" si="34"/>
        <v>0</v>
      </c>
      <c r="K782" s="42" t="str">
        <f t="shared" si="35"/>
        <v/>
      </c>
    </row>
    <row r="783" s="33" customFormat="1" ht="20.1" hidden="1" customHeight="1" spans="1:11">
      <c r="A783" s="46"/>
      <c r="B783" s="54"/>
      <c r="C783" s="54"/>
      <c r="D783" s="49"/>
      <c r="E783" s="49"/>
      <c r="F783" s="51">
        <v>21112</v>
      </c>
      <c r="G783" s="52" t="s">
        <v>623</v>
      </c>
      <c r="H783" s="49">
        <f>SUM(H784)</f>
        <v>0</v>
      </c>
      <c r="I783" s="49">
        <f>SUM(I784)</f>
        <v>0</v>
      </c>
      <c r="J783" s="49">
        <f t="shared" si="34"/>
        <v>0</v>
      </c>
      <c r="K783" s="42" t="str">
        <f t="shared" si="35"/>
        <v/>
      </c>
    </row>
    <row r="784" s="33" customFormat="1" ht="20.1" hidden="1" customHeight="1" spans="1:11">
      <c r="A784" s="46"/>
      <c r="B784" s="54"/>
      <c r="C784" s="54"/>
      <c r="D784" s="49"/>
      <c r="E784" s="49"/>
      <c r="F784" s="51">
        <v>2111201</v>
      </c>
      <c r="G784" s="52" t="s">
        <v>624</v>
      </c>
      <c r="H784" s="62"/>
      <c r="I784" s="62"/>
      <c r="J784" s="49">
        <f t="shared" si="34"/>
        <v>0</v>
      </c>
      <c r="K784" s="42" t="str">
        <f t="shared" si="35"/>
        <v/>
      </c>
    </row>
    <row r="785" s="33" customFormat="1" ht="20.1" hidden="1" customHeight="1" spans="1:11">
      <c r="A785" s="46"/>
      <c r="B785" s="54"/>
      <c r="C785" s="54"/>
      <c r="D785" s="49"/>
      <c r="E785" s="49"/>
      <c r="F785" s="51">
        <v>21113</v>
      </c>
      <c r="G785" s="52" t="s">
        <v>625</v>
      </c>
      <c r="H785" s="49">
        <f>SUM(H786)</f>
        <v>0</v>
      </c>
      <c r="I785" s="49">
        <f>SUM(I786)</f>
        <v>0</v>
      </c>
      <c r="J785" s="49">
        <f t="shared" si="34"/>
        <v>0</v>
      </c>
      <c r="K785" s="42" t="str">
        <f t="shared" si="35"/>
        <v/>
      </c>
    </row>
    <row r="786" s="33" customFormat="1" ht="20.1" hidden="1" customHeight="1" spans="1:11">
      <c r="A786" s="46"/>
      <c r="B786" s="54"/>
      <c r="C786" s="54"/>
      <c r="D786" s="49"/>
      <c r="E786" s="49"/>
      <c r="F786" s="51">
        <v>2111301</v>
      </c>
      <c r="G786" s="52" t="s">
        <v>626</v>
      </c>
      <c r="H786" s="49"/>
      <c r="I786" s="49"/>
      <c r="J786" s="49">
        <f t="shared" si="34"/>
        <v>0</v>
      </c>
      <c r="K786" s="42" t="str">
        <f t="shared" si="35"/>
        <v/>
      </c>
    </row>
    <row r="787" s="33" customFormat="1" ht="20.1" hidden="1" customHeight="1" spans="1:11">
      <c r="A787" s="46"/>
      <c r="B787" s="54"/>
      <c r="C787" s="54"/>
      <c r="D787" s="49"/>
      <c r="E787" s="49"/>
      <c r="F787" s="51">
        <v>21114</v>
      </c>
      <c r="G787" s="52" t="s">
        <v>627</v>
      </c>
      <c r="H787" s="49">
        <f>SUM(H788:H801)</f>
        <v>0</v>
      </c>
      <c r="I787" s="49">
        <f>SUM(I788:I801)</f>
        <v>0</v>
      </c>
      <c r="J787" s="49">
        <f t="shared" si="34"/>
        <v>0</v>
      </c>
      <c r="K787" s="42" t="str">
        <f t="shared" si="35"/>
        <v/>
      </c>
    </row>
    <row r="788" s="33" customFormat="1" ht="20.1" hidden="1" customHeight="1" spans="1:11">
      <c r="A788" s="46"/>
      <c r="B788" s="54"/>
      <c r="C788" s="54"/>
      <c r="D788" s="49"/>
      <c r="E788" s="49"/>
      <c r="F788" s="51">
        <v>2111401</v>
      </c>
      <c r="G788" s="52" t="s">
        <v>19</v>
      </c>
      <c r="H788" s="49">
        <v>0</v>
      </c>
      <c r="I788" s="49">
        <v>0</v>
      </c>
      <c r="J788" s="49">
        <f t="shared" si="34"/>
        <v>0</v>
      </c>
      <c r="K788" s="42" t="str">
        <f t="shared" si="35"/>
        <v/>
      </c>
    </row>
    <row r="789" s="33" customFormat="1" ht="20.1" hidden="1" customHeight="1" spans="1:11">
      <c r="A789" s="46"/>
      <c r="B789" s="54"/>
      <c r="C789" s="54"/>
      <c r="D789" s="49"/>
      <c r="E789" s="49"/>
      <c r="F789" s="51">
        <v>2111402</v>
      </c>
      <c r="G789" s="52" t="s">
        <v>21</v>
      </c>
      <c r="H789" s="49">
        <v>0</v>
      </c>
      <c r="I789" s="49">
        <v>0</v>
      </c>
      <c r="J789" s="49">
        <f t="shared" si="34"/>
        <v>0</v>
      </c>
      <c r="K789" s="42" t="str">
        <f t="shared" si="35"/>
        <v/>
      </c>
    </row>
    <row r="790" s="33" customFormat="1" ht="20.1" hidden="1" customHeight="1" spans="1:11">
      <c r="A790" s="46"/>
      <c r="B790" s="54"/>
      <c r="C790" s="54"/>
      <c r="D790" s="49"/>
      <c r="E790" s="49"/>
      <c r="F790" s="51">
        <v>2111403</v>
      </c>
      <c r="G790" s="52" t="s">
        <v>23</v>
      </c>
      <c r="H790" s="49">
        <v>0</v>
      </c>
      <c r="I790" s="49">
        <v>0</v>
      </c>
      <c r="J790" s="49">
        <f t="shared" si="34"/>
        <v>0</v>
      </c>
      <c r="K790" s="42" t="str">
        <f t="shared" si="35"/>
        <v/>
      </c>
    </row>
    <row r="791" s="33" customFormat="1" ht="20.1" hidden="1" customHeight="1" spans="1:11">
      <c r="A791" s="46"/>
      <c r="B791" s="54"/>
      <c r="C791" s="54"/>
      <c r="D791" s="49"/>
      <c r="E791" s="49"/>
      <c r="F791" s="51">
        <v>2111404</v>
      </c>
      <c r="G791" s="52" t="s">
        <v>628</v>
      </c>
      <c r="H791" s="49">
        <v>0</v>
      </c>
      <c r="I791" s="49">
        <v>0</v>
      </c>
      <c r="J791" s="49">
        <f t="shared" si="34"/>
        <v>0</v>
      </c>
      <c r="K791" s="42" t="str">
        <f t="shared" si="35"/>
        <v/>
      </c>
    </row>
    <row r="792" s="33" customFormat="1" ht="20.1" hidden="1" customHeight="1" spans="1:11">
      <c r="A792" s="46"/>
      <c r="B792" s="54"/>
      <c r="C792" s="54"/>
      <c r="D792" s="49"/>
      <c r="E792" s="49"/>
      <c r="F792" s="51">
        <v>2111405</v>
      </c>
      <c r="G792" s="52" t="s">
        <v>629</v>
      </c>
      <c r="H792" s="49">
        <v>0</v>
      </c>
      <c r="I792" s="49">
        <v>0</v>
      </c>
      <c r="J792" s="49">
        <f t="shared" si="34"/>
        <v>0</v>
      </c>
      <c r="K792" s="42" t="str">
        <f t="shared" si="35"/>
        <v/>
      </c>
    </row>
    <row r="793" s="33" customFormat="1" ht="20.1" hidden="1" customHeight="1" spans="1:11">
      <c r="A793" s="46"/>
      <c r="B793" s="54"/>
      <c r="C793" s="54"/>
      <c r="D793" s="49"/>
      <c r="E793" s="49"/>
      <c r="F793" s="51">
        <v>2111406</v>
      </c>
      <c r="G793" s="52" t="s">
        <v>630</v>
      </c>
      <c r="H793" s="49">
        <v>0</v>
      </c>
      <c r="I793" s="49">
        <v>0</v>
      </c>
      <c r="J793" s="49">
        <f t="shared" si="34"/>
        <v>0</v>
      </c>
      <c r="K793" s="42" t="str">
        <f t="shared" si="35"/>
        <v/>
      </c>
    </row>
    <row r="794" s="33" customFormat="1" ht="20.1" hidden="1" customHeight="1" spans="1:11">
      <c r="A794" s="46"/>
      <c r="B794" s="54"/>
      <c r="C794" s="54"/>
      <c r="D794" s="49"/>
      <c r="E794" s="49"/>
      <c r="F794" s="51">
        <v>2111407</v>
      </c>
      <c r="G794" s="52" t="s">
        <v>631</v>
      </c>
      <c r="H794" s="49">
        <v>0</v>
      </c>
      <c r="I794" s="49">
        <v>0</v>
      </c>
      <c r="J794" s="49">
        <f t="shared" si="34"/>
        <v>0</v>
      </c>
      <c r="K794" s="42" t="str">
        <f t="shared" si="35"/>
        <v/>
      </c>
    </row>
    <row r="795" s="33" customFormat="1" ht="20.1" hidden="1" customHeight="1" spans="1:11">
      <c r="A795" s="46"/>
      <c r="B795" s="54"/>
      <c r="C795" s="54"/>
      <c r="D795" s="49"/>
      <c r="E795" s="49"/>
      <c r="F795" s="51">
        <v>2111408</v>
      </c>
      <c r="G795" s="52" t="s">
        <v>632</v>
      </c>
      <c r="H795" s="49">
        <v>0</v>
      </c>
      <c r="I795" s="49">
        <v>0</v>
      </c>
      <c r="J795" s="49">
        <f t="shared" si="34"/>
        <v>0</v>
      </c>
      <c r="K795" s="42" t="str">
        <f t="shared" si="35"/>
        <v/>
      </c>
    </row>
    <row r="796" s="33" customFormat="1" ht="20.1" hidden="1" customHeight="1" spans="1:11">
      <c r="A796" s="46"/>
      <c r="B796" s="54"/>
      <c r="C796" s="54"/>
      <c r="D796" s="49"/>
      <c r="E796" s="49"/>
      <c r="F796" s="51">
        <v>2111409</v>
      </c>
      <c r="G796" s="52" t="s">
        <v>633</v>
      </c>
      <c r="H796" s="49">
        <v>0</v>
      </c>
      <c r="I796" s="49">
        <v>0</v>
      </c>
      <c r="J796" s="49">
        <f t="shared" si="34"/>
        <v>0</v>
      </c>
      <c r="K796" s="42" t="str">
        <f t="shared" si="35"/>
        <v/>
      </c>
    </row>
    <row r="797" s="33" customFormat="1" ht="20.1" hidden="1" customHeight="1" spans="1:11">
      <c r="A797" s="46"/>
      <c r="B797" s="54"/>
      <c r="C797" s="54"/>
      <c r="D797" s="49"/>
      <c r="E797" s="49"/>
      <c r="F797" s="51">
        <v>2111410</v>
      </c>
      <c r="G797" s="52" t="s">
        <v>634</v>
      </c>
      <c r="H797" s="49">
        <v>0</v>
      </c>
      <c r="I797" s="49">
        <v>0</v>
      </c>
      <c r="J797" s="49">
        <f t="shared" si="34"/>
        <v>0</v>
      </c>
      <c r="K797" s="42" t="str">
        <f t="shared" si="35"/>
        <v/>
      </c>
    </row>
    <row r="798" s="33" customFormat="1" ht="20.1" hidden="1" customHeight="1" spans="1:11">
      <c r="A798" s="46"/>
      <c r="B798" s="54"/>
      <c r="C798" s="54"/>
      <c r="D798" s="49"/>
      <c r="E798" s="49"/>
      <c r="F798" s="51">
        <v>2111411</v>
      </c>
      <c r="G798" s="52" t="s">
        <v>86</v>
      </c>
      <c r="H798" s="49">
        <v>0</v>
      </c>
      <c r="I798" s="49">
        <v>0</v>
      </c>
      <c r="J798" s="49">
        <f t="shared" si="34"/>
        <v>0</v>
      </c>
      <c r="K798" s="42" t="str">
        <f t="shared" si="35"/>
        <v/>
      </c>
    </row>
    <row r="799" s="33" customFormat="1" ht="20.1" hidden="1" customHeight="1" spans="1:11">
      <c r="A799" s="46"/>
      <c r="B799" s="54"/>
      <c r="C799" s="54"/>
      <c r="D799" s="49"/>
      <c r="E799" s="49"/>
      <c r="F799" s="51">
        <v>2111413</v>
      </c>
      <c r="G799" s="52" t="s">
        <v>635</v>
      </c>
      <c r="H799" s="49">
        <v>0</v>
      </c>
      <c r="I799" s="49">
        <v>0</v>
      </c>
      <c r="J799" s="49">
        <f t="shared" si="34"/>
        <v>0</v>
      </c>
      <c r="K799" s="42" t="str">
        <f t="shared" si="35"/>
        <v/>
      </c>
    </row>
    <row r="800" s="33" customFormat="1" ht="20.1" hidden="1" customHeight="1" spans="1:11">
      <c r="A800" s="46"/>
      <c r="B800" s="54"/>
      <c r="C800" s="54"/>
      <c r="D800" s="49"/>
      <c r="E800" s="49"/>
      <c r="F800" s="51">
        <v>2111450</v>
      </c>
      <c r="G800" s="52" t="s">
        <v>37</v>
      </c>
      <c r="H800" s="49">
        <v>0</v>
      </c>
      <c r="I800" s="49">
        <v>0</v>
      </c>
      <c r="J800" s="49">
        <f t="shared" si="34"/>
        <v>0</v>
      </c>
      <c r="K800" s="42" t="str">
        <f t="shared" si="35"/>
        <v/>
      </c>
    </row>
    <row r="801" s="33" customFormat="1" ht="20.1" hidden="1" customHeight="1" spans="1:11">
      <c r="A801" s="46"/>
      <c r="B801" s="54"/>
      <c r="C801" s="54"/>
      <c r="D801" s="49"/>
      <c r="E801" s="49"/>
      <c r="F801" s="51">
        <v>2111499</v>
      </c>
      <c r="G801" s="52" t="s">
        <v>636</v>
      </c>
      <c r="H801" s="49">
        <v>0</v>
      </c>
      <c r="I801" s="49">
        <v>0</v>
      </c>
      <c r="J801" s="49">
        <f t="shared" si="34"/>
        <v>0</v>
      </c>
      <c r="K801" s="42" t="str">
        <f t="shared" si="35"/>
        <v/>
      </c>
    </row>
    <row r="802" s="33" customFormat="1" ht="20.1" hidden="1" customHeight="1" spans="1:11">
      <c r="A802" s="46"/>
      <c r="B802" s="54"/>
      <c r="C802" s="54"/>
      <c r="D802" s="49"/>
      <c r="E802" s="49"/>
      <c r="F802" s="51">
        <v>21199</v>
      </c>
      <c r="G802" s="52" t="s">
        <v>637</v>
      </c>
      <c r="H802" s="49">
        <f>SUM(H803)</f>
        <v>25</v>
      </c>
      <c r="I802" s="49">
        <f>SUM(I803)</f>
        <v>25</v>
      </c>
      <c r="J802" s="49">
        <f t="shared" si="34"/>
        <v>0</v>
      </c>
      <c r="K802" s="42">
        <f t="shared" si="35"/>
        <v>0</v>
      </c>
    </row>
    <row r="803" s="33" customFormat="1" ht="20.1" hidden="1" customHeight="1" spans="1:11">
      <c r="A803" s="46"/>
      <c r="B803" s="54"/>
      <c r="C803" s="54"/>
      <c r="D803" s="49"/>
      <c r="E803" s="49"/>
      <c r="F803" s="51">
        <v>2119999</v>
      </c>
      <c r="G803" s="52" t="s">
        <v>638</v>
      </c>
      <c r="H803" s="49">
        <v>25</v>
      </c>
      <c r="I803" s="49">
        <v>25</v>
      </c>
      <c r="J803" s="49">
        <f t="shared" si="34"/>
        <v>0</v>
      </c>
      <c r="K803" s="42">
        <f t="shared" si="35"/>
        <v>0</v>
      </c>
    </row>
    <row r="804" s="33" customFormat="1" ht="20.1" customHeight="1" spans="1:11">
      <c r="A804" s="46"/>
      <c r="B804" s="54"/>
      <c r="C804" s="54"/>
      <c r="D804" s="49"/>
      <c r="E804" s="49"/>
      <c r="F804" s="43">
        <v>212</v>
      </c>
      <c r="G804" s="44" t="s">
        <v>639</v>
      </c>
      <c r="H804" s="45">
        <f>H805+H816+H818+H821+H823+H825</f>
        <v>17621</v>
      </c>
      <c r="I804" s="45">
        <f>I805+I816+I818+I821+I823+I825</f>
        <v>9630</v>
      </c>
      <c r="J804" s="45">
        <f t="shared" si="34"/>
        <v>-7991</v>
      </c>
      <c r="K804" s="42">
        <f>J804/H804</f>
        <v>-0.453492991317178</v>
      </c>
    </row>
    <row r="805" s="33" customFormat="1" ht="18" customHeight="1" spans="1:11">
      <c r="A805" s="46"/>
      <c r="B805" s="54"/>
      <c r="C805" s="54"/>
      <c r="D805" s="49"/>
      <c r="E805" s="49"/>
      <c r="F805" s="51">
        <v>21201</v>
      </c>
      <c r="G805" s="52" t="s">
        <v>640</v>
      </c>
      <c r="H805" s="49">
        <f>SUM(H806:H815)</f>
        <v>386</v>
      </c>
      <c r="I805" s="49">
        <f>SUM(I806:I815)</f>
        <v>201</v>
      </c>
      <c r="J805" s="49">
        <f t="shared" si="34"/>
        <v>-185</v>
      </c>
      <c r="K805" s="42">
        <f t="shared" ref="K805:K817" si="36">IF(H805=0,"",J805/H805)</f>
        <v>-0.479274611398964</v>
      </c>
    </row>
    <row r="806" s="33" customFormat="1" ht="20.1" hidden="1" customHeight="1" spans="1:11">
      <c r="A806" s="46"/>
      <c r="B806" s="54"/>
      <c r="C806" s="54"/>
      <c r="D806" s="49"/>
      <c r="E806" s="49"/>
      <c r="F806" s="51">
        <v>2120101</v>
      </c>
      <c r="G806" s="52" t="s">
        <v>19</v>
      </c>
      <c r="H806" s="62">
        <v>0</v>
      </c>
      <c r="I806" s="62">
        <v>0</v>
      </c>
      <c r="J806" s="49">
        <f t="shared" si="34"/>
        <v>0</v>
      </c>
      <c r="K806" s="42" t="str">
        <f t="shared" si="36"/>
        <v/>
      </c>
    </row>
    <row r="807" s="33" customFormat="1" ht="20.1" hidden="1" customHeight="1" spans="1:11">
      <c r="A807" s="46"/>
      <c r="B807" s="54"/>
      <c r="C807" s="54"/>
      <c r="D807" s="49"/>
      <c r="E807" s="49"/>
      <c r="F807" s="51">
        <v>2120102</v>
      </c>
      <c r="G807" s="52" t="s">
        <v>21</v>
      </c>
      <c r="H807" s="62">
        <v>25</v>
      </c>
      <c r="I807" s="62">
        <v>25</v>
      </c>
      <c r="J807" s="49">
        <f t="shared" si="34"/>
        <v>0</v>
      </c>
      <c r="K807" s="42">
        <f t="shared" si="36"/>
        <v>0</v>
      </c>
    </row>
    <row r="808" s="33" customFormat="1" ht="20.1" hidden="1" customHeight="1" spans="1:11">
      <c r="A808" s="46"/>
      <c r="B808" s="54"/>
      <c r="C808" s="54"/>
      <c r="D808" s="49"/>
      <c r="E808" s="49"/>
      <c r="F808" s="51">
        <v>2120103</v>
      </c>
      <c r="G808" s="52" t="s">
        <v>23</v>
      </c>
      <c r="H808" s="49">
        <v>0</v>
      </c>
      <c r="I808" s="49">
        <v>0</v>
      </c>
      <c r="J808" s="49">
        <f t="shared" si="34"/>
        <v>0</v>
      </c>
      <c r="K808" s="42" t="str">
        <f t="shared" si="36"/>
        <v/>
      </c>
    </row>
    <row r="809" s="33" customFormat="1" ht="20.1" customHeight="1" spans="1:11">
      <c r="A809" s="46"/>
      <c r="B809" s="54"/>
      <c r="C809" s="54"/>
      <c r="D809" s="49"/>
      <c r="E809" s="49"/>
      <c r="F809" s="51">
        <v>2120104</v>
      </c>
      <c r="G809" s="52" t="s">
        <v>641</v>
      </c>
      <c r="H809" s="62">
        <v>274</v>
      </c>
      <c r="I809" s="62">
        <v>89</v>
      </c>
      <c r="J809" s="49">
        <f t="shared" si="34"/>
        <v>-185</v>
      </c>
      <c r="K809" s="42">
        <f t="shared" si="36"/>
        <v>-0.675182481751825</v>
      </c>
    </row>
    <row r="810" s="33" customFormat="1" ht="20.1" hidden="1" customHeight="1" spans="1:11">
      <c r="A810" s="46"/>
      <c r="B810" s="54"/>
      <c r="C810" s="54"/>
      <c r="D810" s="49"/>
      <c r="E810" s="49"/>
      <c r="F810" s="51">
        <v>2120105</v>
      </c>
      <c r="G810" s="52" t="s">
        <v>642</v>
      </c>
      <c r="H810" s="49">
        <v>0</v>
      </c>
      <c r="I810" s="49">
        <v>0</v>
      </c>
      <c r="J810" s="49">
        <f t="shared" si="34"/>
        <v>0</v>
      </c>
      <c r="K810" s="42" t="str">
        <f t="shared" si="36"/>
        <v/>
      </c>
    </row>
    <row r="811" s="33" customFormat="1" ht="20.1" hidden="1" customHeight="1" spans="1:11">
      <c r="A811" s="46"/>
      <c r="B811" s="54"/>
      <c r="C811" s="54"/>
      <c r="D811" s="49"/>
      <c r="E811" s="49"/>
      <c r="F811" s="51">
        <v>2120106</v>
      </c>
      <c r="G811" s="52" t="s">
        <v>643</v>
      </c>
      <c r="H811" s="62">
        <v>0</v>
      </c>
      <c r="I811" s="62">
        <v>0</v>
      </c>
      <c r="J811" s="49">
        <f t="shared" si="34"/>
        <v>0</v>
      </c>
      <c r="K811" s="42" t="str">
        <f t="shared" si="36"/>
        <v/>
      </c>
    </row>
    <row r="812" s="33" customFormat="1" ht="20.1" hidden="1" customHeight="1" spans="1:11">
      <c r="A812" s="46"/>
      <c r="B812" s="54"/>
      <c r="C812" s="54"/>
      <c r="D812" s="49"/>
      <c r="E812" s="49"/>
      <c r="F812" s="51">
        <v>2120107</v>
      </c>
      <c r="G812" s="52" t="s">
        <v>644</v>
      </c>
      <c r="H812" s="49">
        <v>0</v>
      </c>
      <c r="I812" s="49">
        <v>0</v>
      </c>
      <c r="J812" s="49">
        <f t="shared" si="34"/>
        <v>0</v>
      </c>
      <c r="K812" s="42" t="str">
        <f t="shared" si="36"/>
        <v/>
      </c>
    </row>
    <row r="813" s="33" customFormat="1" ht="20.1" hidden="1" customHeight="1" spans="1:11">
      <c r="A813" s="46"/>
      <c r="B813" s="54"/>
      <c r="C813" s="54"/>
      <c r="D813" s="49"/>
      <c r="E813" s="49"/>
      <c r="F813" s="51">
        <v>2120109</v>
      </c>
      <c r="G813" s="52" t="s">
        <v>645</v>
      </c>
      <c r="H813" s="49">
        <v>0</v>
      </c>
      <c r="I813" s="49">
        <v>0</v>
      </c>
      <c r="J813" s="49">
        <f t="shared" si="34"/>
        <v>0</v>
      </c>
      <c r="K813" s="42" t="str">
        <f t="shared" si="36"/>
        <v/>
      </c>
    </row>
    <row r="814" s="33" customFormat="1" ht="20.1" hidden="1" customHeight="1" spans="1:11">
      <c r="A814" s="46"/>
      <c r="B814" s="54"/>
      <c r="C814" s="54"/>
      <c r="D814" s="49"/>
      <c r="E814" s="49"/>
      <c r="F814" s="51">
        <v>2120110</v>
      </c>
      <c r="G814" s="52" t="s">
        <v>646</v>
      </c>
      <c r="H814" s="49">
        <v>0</v>
      </c>
      <c r="I814" s="49">
        <v>0</v>
      </c>
      <c r="J814" s="49">
        <f t="shared" si="34"/>
        <v>0</v>
      </c>
      <c r="K814" s="42" t="str">
        <f t="shared" si="36"/>
        <v/>
      </c>
    </row>
    <row r="815" s="33" customFormat="1" ht="20.1" hidden="1" customHeight="1" spans="1:11">
      <c r="A815" s="46"/>
      <c r="B815" s="54"/>
      <c r="C815" s="54"/>
      <c r="D815" s="49"/>
      <c r="E815" s="49"/>
      <c r="F815" s="51">
        <v>2120199</v>
      </c>
      <c r="G815" s="52" t="s">
        <v>647</v>
      </c>
      <c r="H815" s="62">
        <v>87</v>
      </c>
      <c r="I815" s="62">
        <v>87</v>
      </c>
      <c r="J815" s="49">
        <f t="shared" si="34"/>
        <v>0</v>
      </c>
      <c r="K815" s="42">
        <f t="shared" si="36"/>
        <v>0</v>
      </c>
    </row>
    <row r="816" s="33" customFormat="1" ht="20.1" hidden="1" customHeight="1" spans="1:11">
      <c r="A816" s="46"/>
      <c r="B816" s="54"/>
      <c r="C816" s="54"/>
      <c r="D816" s="49"/>
      <c r="E816" s="49"/>
      <c r="F816" s="51">
        <v>21202</v>
      </c>
      <c r="G816" s="52" t="s">
        <v>648</v>
      </c>
      <c r="H816" s="49">
        <f>SUM(H817)</f>
        <v>0</v>
      </c>
      <c r="I816" s="49">
        <f>SUM(I817)</f>
        <v>0</v>
      </c>
      <c r="J816" s="49">
        <f t="shared" si="34"/>
        <v>0</v>
      </c>
      <c r="K816" s="42" t="str">
        <f t="shared" si="36"/>
        <v/>
      </c>
    </row>
    <row r="817" s="33" customFormat="1" ht="20.1" hidden="1" customHeight="1" spans="1:11">
      <c r="A817" s="46"/>
      <c r="B817" s="54"/>
      <c r="C817" s="54"/>
      <c r="D817" s="49"/>
      <c r="E817" s="49"/>
      <c r="F817" s="51">
        <v>2120201</v>
      </c>
      <c r="G817" s="52" t="s">
        <v>649</v>
      </c>
      <c r="H817" s="49"/>
      <c r="I817" s="49"/>
      <c r="J817" s="49">
        <f t="shared" si="34"/>
        <v>0</v>
      </c>
      <c r="K817" s="42" t="str">
        <f t="shared" si="36"/>
        <v/>
      </c>
    </row>
    <row r="818" s="33" customFormat="1" ht="20.1" hidden="1" customHeight="1" spans="1:11">
      <c r="A818" s="46"/>
      <c r="B818" s="54"/>
      <c r="C818" s="54"/>
      <c r="D818" s="49"/>
      <c r="E818" s="49"/>
      <c r="F818" s="51">
        <v>21203</v>
      </c>
      <c r="G818" s="52" t="s">
        <v>650</v>
      </c>
      <c r="H818" s="49">
        <f>SUM(H819:H820)</f>
        <v>0</v>
      </c>
      <c r="I818" s="49">
        <f>SUM(I819:I820)</f>
        <v>0</v>
      </c>
      <c r="J818" s="49">
        <f t="shared" si="34"/>
        <v>0</v>
      </c>
      <c r="K818" s="50"/>
    </row>
    <row r="819" s="33" customFormat="1" ht="20.1" hidden="1" customHeight="1" spans="1:11">
      <c r="A819" s="46"/>
      <c r="B819" s="54"/>
      <c r="C819" s="54"/>
      <c r="D819" s="49"/>
      <c r="E819" s="49"/>
      <c r="F819" s="51">
        <v>2120303</v>
      </c>
      <c r="G819" s="52" t="s">
        <v>651</v>
      </c>
      <c r="H819" s="49">
        <v>0</v>
      </c>
      <c r="I819" s="49">
        <v>0</v>
      </c>
      <c r="J819" s="49">
        <f t="shared" si="34"/>
        <v>0</v>
      </c>
      <c r="K819" s="50" t="str">
        <f t="shared" ref="K819:K883" si="37">IF(H819=0,"",J819/H819)</f>
        <v/>
      </c>
    </row>
    <row r="820" s="33" customFormat="1" ht="20.1" hidden="1" customHeight="1" spans="1:11">
      <c r="A820" s="46"/>
      <c r="B820" s="54"/>
      <c r="C820" s="54"/>
      <c r="D820" s="49"/>
      <c r="E820" s="49"/>
      <c r="F820" s="51">
        <v>2120399</v>
      </c>
      <c r="G820" s="52" t="s">
        <v>652</v>
      </c>
      <c r="H820" s="62"/>
      <c r="I820" s="62"/>
      <c r="J820" s="49">
        <f t="shared" si="34"/>
        <v>0</v>
      </c>
      <c r="K820" s="50"/>
    </row>
    <row r="821" s="33" customFormat="1" ht="20.1" customHeight="1" spans="1:11">
      <c r="A821" s="46"/>
      <c r="B821" s="54"/>
      <c r="C821" s="54"/>
      <c r="D821" s="49"/>
      <c r="E821" s="49"/>
      <c r="F821" s="51">
        <v>21205</v>
      </c>
      <c r="G821" s="52" t="s">
        <v>653</v>
      </c>
      <c r="H821" s="49">
        <f t="shared" ref="H821:H825" si="38">SUM(H822)</f>
        <v>10957</v>
      </c>
      <c r="I821" s="49">
        <f t="shared" ref="I821:I825" si="39">SUM(I822)</f>
        <v>3802</v>
      </c>
      <c r="J821" s="49">
        <f t="shared" si="34"/>
        <v>-7155</v>
      </c>
      <c r="K821" s="50">
        <f t="shared" si="37"/>
        <v>-0.653007210002738</v>
      </c>
    </row>
    <row r="822" s="33" customFormat="1" ht="20.1" customHeight="1" spans="1:11">
      <c r="A822" s="46"/>
      <c r="B822" s="54"/>
      <c r="C822" s="54"/>
      <c r="D822" s="49"/>
      <c r="E822" s="49"/>
      <c r="F822" s="51">
        <v>2120501</v>
      </c>
      <c r="G822" s="52" t="s">
        <v>654</v>
      </c>
      <c r="H822" s="49">
        <v>10957</v>
      </c>
      <c r="I822" s="49">
        <v>3802</v>
      </c>
      <c r="J822" s="49">
        <f t="shared" si="34"/>
        <v>-7155</v>
      </c>
      <c r="K822" s="50">
        <f t="shared" si="37"/>
        <v>-0.653007210002738</v>
      </c>
    </row>
    <row r="823" s="33" customFormat="1" ht="20.1" hidden="1" customHeight="1" spans="1:11">
      <c r="A823" s="46"/>
      <c r="B823" s="54"/>
      <c r="C823" s="54"/>
      <c r="D823" s="49"/>
      <c r="E823" s="49"/>
      <c r="F823" s="51">
        <v>21206</v>
      </c>
      <c r="G823" s="52" t="s">
        <v>655</v>
      </c>
      <c r="H823" s="49">
        <f t="shared" si="38"/>
        <v>140</v>
      </c>
      <c r="I823" s="49">
        <f t="shared" si="39"/>
        <v>140</v>
      </c>
      <c r="J823" s="49">
        <f t="shared" si="34"/>
        <v>0</v>
      </c>
      <c r="K823" s="50">
        <f t="shared" si="37"/>
        <v>0</v>
      </c>
    </row>
    <row r="824" s="33" customFormat="1" ht="20.1" hidden="1" customHeight="1" spans="1:11">
      <c r="A824" s="46"/>
      <c r="B824" s="54"/>
      <c r="C824" s="54"/>
      <c r="D824" s="49"/>
      <c r="E824" s="49"/>
      <c r="F824" s="51">
        <v>2120601</v>
      </c>
      <c r="G824" s="52" t="s">
        <v>656</v>
      </c>
      <c r="H824" s="49">
        <v>140</v>
      </c>
      <c r="I824" s="49">
        <v>140</v>
      </c>
      <c r="J824" s="49">
        <f t="shared" si="34"/>
        <v>0</v>
      </c>
      <c r="K824" s="50">
        <f t="shared" si="37"/>
        <v>0</v>
      </c>
    </row>
    <row r="825" s="33" customFormat="1" ht="20.1" customHeight="1" spans="1:11">
      <c r="A825" s="46"/>
      <c r="B825" s="54"/>
      <c r="C825" s="54"/>
      <c r="D825" s="49"/>
      <c r="E825" s="49"/>
      <c r="F825" s="51">
        <v>21299</v>
      </c>
      <c r="G825" s="52" t="s">
        <v>657</v>
      </c>
      <c r="H825" s="49">
        <f t="shared" si="38"/>
        <v>6138</v>
      </c>
      <c r="I825" s="49">
        <f t="shared" si="39"/>
        <v>5487</v>
      </c>
      <c r="J825" s="49">
        <f t="shared" si="34"/>
        <v>-651</v>
      </c>
      <c r="K825" s="50">
        <f t="shared" si="37"/>
        <v>-0.106060606060606</v>
      </c>
    </row>
    <row r="826" s="33" customFormat="1" ht="20.1" customHeight="1" spans="1:11">
      <c r="A826" s="46"/>
      <c r="B826" s="54"/>
      <c r="C826" s="54"/>
      <c r="D826" s="49"/>
      <c r="E826" s="49"/>
      <c r="F826" s="51">
        <v>2129999</v>
      </c>
      <c r="G826" s="52" t="s">
        <v>658</v>
      </c>
      <c r="H826" s="49">
        <v>6138</v>
      </c>
      <c r="I826" s="49">
        <v>5487</v>
      </c>
      <c r="J826" s="49">
        <f t="shared" si="34"/>
        <v>-651</v>
      </c>
      <c r="K826" s="50">
        <f t="shared" si="37"/>
        <v>-0.106060606060606</v>
      </c>
    </row>
    <row r="827" s="33" customFormat="1" ht="20.1" customHeight="1" spans="1:11">
      <c r="A827" s="40"/>
      <c r="B827" s="41"/>
      <c r="C827" s="41"/>
      <c r="D827" s="41"/>
      <c r="E827" s="42"/>
      <c r="F827" s="43">
        <v>213</v>
      </c>
      <c r="G827" s="44" t="s">
        <v>659</v>
      </c>
      <c r="H827" s="45">
        <f>H828+H854+H879+H907+H918+H925+H932+H935</f>
        <v>10931</v>
      </c>
      <c r="I827" s="45">
        <f>I828+I854+I879+I907+I918+I925+I932+I935</f>
        <v>9407</v>
      </c>
      <c r="J827" s="45">
        <f t="shared" si="34"/>
        <v>-1524</v>
      </c>
      <c r="K827" s="42">
        <f t="shared" si="37"/>
        <v>-0.139419998170341</v>
      </c>
    </row>
    <row r="828" s="33" customFormat="1" ht="20.1" hidden="1" customHeight="1" spans="1:11">
      <c r="A828" s="46"/>
      <c r="B828" s="54"/>
      <c r="C828" s="54"/>
      <c r="D828" s="49"/>
      <c r="E828" s="49"/>
      <c r="F828" s="51">
        <v>21301</v>
      </c>
      <c r="G828" s="52" t="s">
        <v>660</v>
      </c>
      <c r="H828" s="49">
        <f>SUM(H829:H853)</f>
        <v>4195</v>
      </c>
      <c r="I828" s="49">
        <f>SUM(I829:I853)</f>
        <v>4195</v>
      </c>
      <c r="J828" s="49">
        <f t="shared" si="34"/>
        <v>0</v>
      </c>
      <c r="K828" s="50">
        <f t="shared" si="37"/>
        <v>0</v>
      </c>
    </row>
    <row r="829" s="33" customFormat="1" ht="20.1" hidden="1" customHeight="1" spans="1:11">
      <c r="A829" s="46"/>
      <c r="B829" s="54"/>
      <c r="C829" s="54"/>
      <c r="D829" s="49"/>
      <c r="E829" s="49"/>
      <c r="F829" s="51">
        <v>2130101</v>
      </c>
      <c r="G829" s="52" t="s">
        <v>19</v>
      </c>
      <c r="H829" s="62"/>
      <c r="I829" s="62"/>
      <c r="J829" s="49">
        <f t="shared" si="34"/>
        <v>0</v>
      </c>
      <c r="K829" s="42" t="str">
        <f t="shared" si="37"/>
        <v/>
      </c>
    </row>
    <row r="830" s="33" customFormat="1" ht="20.1" hidden="1" customHeight="1" spans="1:11">
      <c r="A830" s="46"/>
      <c r="B830" s="54"/>
      <c r="C830" s="54"/>
      <c r="D830" s="49"/>
      <c r="E830" s="49"/>
      <c r="F830" s="51">
        <v>2130102</v>
      </c>
      <c r="G830" s="52" t="s">
        <v>21</v>
      </c>
      <c r="H830" s="62">
        <v>6</v>
      </c>
      <c r="I830" s="62">
        <v>6</v>
      </c>
      <c r="J830" s="49">
        <f t="shared" si="34"/>
        <v>0</v>
      </c>
      <c r="K830" s="42">
        <f t="shared" si="37"/>
        <v>0</v>
      </c>
    </row>
    <row r="831" s="33" customFormat="1" ht="20.1" hidden="1" customHeight="1" spans="1:11">
      <c r="A831" s="46"/>
      <c r="B831" s="54"/>
      <c r="C831" s="54"/>
      <c r="D831" s="49"/>
      <c r="E831" s="49"/>
      <c r="F831" s="51">
        <v>2130103</v>
      </c>
      <c r="G831" s="52" t="s">
        <v>23</v>
      </c>
      <c r="H831" s="49">
        <v>0</v>
      </c>
      <c r="I831" s="49">
        <v>0</v>
      </c>
      <c r="J831" s="49">
        <f t="shared" si="34"/>
        <v>0</v>
      </c>
      <c r="K831" s="42" t="str">
        <f t="shared" si="37"/>
        <v/>
      </c>
    </row>
    <row r="832" s="33" customFormat="1" ht="20.1" hidden="1" customHeight="1" spans="1:11">
      <c r="A832" s="46"/>
      <c r="B832" s="54"/>
      <c r="C832" s="54"/>
      <c r="D832" s="49"/>
      <c r="E832" s="49"/>
      <c r="F832" s="51">
        <v>2130104</v>
      </c>
      <c r="G832" s="52" t="s">
        <v>37</v>
      </c>
      <c r="H832" s="49">
        <v>0</v>
      </c>
      <c r="I832" s="49">
        <v>0</v>
      </c>
      <c r="J832" s="49">
        <f t="shared" si="34"/>
        <v>0</v>
      </c>
      <c r="K832" s="42" t="str">
        <f t="shared" si="37"/>
        <v/>
      </c>
    </row>
    <row r="833" s="33" customFormat="1" ht="20.1" hidden="1" customHeight="1" spans="1:11">
      <c r="A833" s="46"/>
      <c r="B833" s="54"/>
      <c r="C833" s="54"/>
      <c r="D833" s="49"/>
      <c r="E833" s="49"/>
      <c r="F833" s="51">
        <v>2130105</v>
      </c>
      <c r="G833" s="52" t="s">
        <v>661</v>
      </c>
      <c r="H833" s="49">
        <v>0</v>
      </c>
      <c r="I833" s="49">
        <v>0</v>
      </c>
      <c r="J833" s="49">
        <f t="shared" si="34"/>
        <v>0</v>
      </c>
      <c r="K833" s="42" t="str">
        <f t="shared" si="37"/>
        <v/>
      </c>
    </row>
    <row r="834" s="33" customFormat="1" ht="20.1" hidden="1" customHeight="1" spans="1:11">
      <c r="A834" s="46"/>
      <c r="B834" s="54"/>
      <c r="C834" s="54"/>
      <c r="D834" s="49"/>
      <c r="E834" s="49"/>
      <c r="F834" s="51">
        <v>2130106</v>
      </c>
      <c r="G834" s="52" t="s">
        <v>662</v>
      </c>
      <c r="H834" s="49">
        <v>0</v>
      </c>
      <c r="I834" s="49">
        <v>0</v>
      </c>
      <c r="J834" s="49">
        <f t="shared" si="34"/>
        <v>0</v>
      </c>
      <c r="K834" s="42" t="str">
        <f t="shared" si="37"/>
        <v/>
      </c>
    </row>
    <row r="835" s="33" customFormat="1" ht="20.1" hidden="1" customHeight="1" spans="1:11">
      <c r="A835" s="46"/>
      <c r="B835" s="54"/>
      <c r="C835" s="54"/>
      <c r="D835" s="49"/>
      <c r="E835" s="49"/>
      <c r="F835" s="51">
        <v>2130108</v>
      </c>
      <c r="G835" s="52" t="s">
        <v>663</v>
      </c>
      <c r="H835" s="62">
        <v>32</v>
      </c>
      <c r="I835" s="62">
        <v>32</v>
      </c>
      <c r="J835" s="49">
        <f t="shared" si="34"/>
        <v>0</v>
      </c>
      <c r="K835" s="42">
        <f t="shared" si="37"/>
        <v>0</v>
      </c>
    </row>
    <row r="836" s="33" customFormat="1" ht="20.1" hidden="1" customHeight="1" spans="1:11">
      <c r="A836" s="46"/>
      <c r="B836" s="54"/>
      <c r="C836" s="54"/>
      <c r="D836" s="49"/>
      <c r="E836" s="49"/>
      <c r="F836" s="51">
        <v>2130109</v>
      </c>
      <c r="G836" s="52" t="s">
        <v>664</v>
      </c>
      <c r="H836" s="62">
        <v>94</v>
      </c>
      <c r="I836" s="62">
        <v>94</v>
      </c>
      <c r="J836" s="49">
        <f t="shared" si="34"/>
        <v>0</v>
      </c>
      <c r="K836" s="42">
        <f t="shared" si="37"/>
        <v>0</v>
      </c>
    </row>
    <row r="837" s="33" customFormat="1" ht="20.1" hidden="1" customHeight="1" spans="1:11">
      <c r="A837" s="46"/>
      <c r="B837" s="54"/>
      <c r="C837" s="54"/>
      <c r="D837" s="49"/>
      <c r="E837" s="49"/>
      <c r="F837" s="51">
        <v>2130110</v>
      </c>
      <c r="G837" s="52" t="s">
        <v>665</v>
      </c>
      <c r="H837" s="62"/>
      <c r="I837" s="62"/>
      <c r="J837" s="49">
        <f t="shared" si="34"/>
        <v>0</v>
      </c>
      <c r="K837" s="42" t="str">
        <f t="shared" si="37"/>
        <v/>
      </c>
    </row>
    <row r="838" s="33" customFormat="1" ht="20.1" hidden="1" customHeight="1" spans="1:11">
      <c r="A838" s="46"/>
      <c r="B838" s="54"/>
      <c r="C838" s="54"/>
      <c r="D838" s="49"/>
      <c r="E838" s="49"/>
      <c r="F838" s="51">
        <v>2130111</v>
      </c>
      <c r="G838" s="52" t="s">
        <v>666</v>
      </c>
      <c r="H838" s="49">
        <v>13</v>
      </c>
      <c r="I838" s="49">
        <v>13</v>
      </c>
      <c r="J838" s="49">
        <f t="shared" si="34"/>
        <v>0</v>
      </c>
      <c r="K838" s="42">
        <f t="shared" si="37"/>
        <v>0</v>
      </c>
    </row>
    <row r="839" s="33" customFormat="1" ht="20.1" hidden="1" customHeight="1" spans="1:11">
      <c r="A839" s="46"/>
      <c r="B839" s="54"/>
      <c r="C839" s="54"/>
      <c r="D839" s="49"/>
      <c r="E839" s="49"/>
      <c r="F839" s="51">
        <v>2130112</v>
      </c>
      <c r="G839" s="52" t="s">
        <v>667</v>
      </c>
      <c r="H839" s="49">
        <v>10</v>
      </c>
      <c r="I839" s="49">
        <v>10</v>
      </c>
      <c r="J839" s="49">
        <f t="shared" si="34"/>
        <v>0</v>
      </c>
      <c r="K839" s="42">
        <f t="shared" si="37"/>
        <v>0</v>
      </c>
    </row>
    <row r="840" s="33" customFormat="1" ht="20.1" hidden="1" customHeight="1" spans="1:11">
      <c r="A840" s="46"/>
      <c r="B840" s="54"/>
      <c r="C840" s="54"/>
      <c r="D840" s="49"/>
      <c r="E840" s="49"/>
      <c r="F840" s="51">
        <v>2130114</v>
      </c>
      <c r="G840" s="52" t="s">
        <v>668</v>
      </c>
      <c r="H840" s="49">
        <v>0</v>
      </c>
      <c r="I840" s="49">
        <v>0</v>
      </c>
      <c r="J840" s="49">
        <f t="shared" si="34"/>
        <v>0</v>
      </c>
      <c r="K840" s="42" t="str">
        <f t="shared" si="37"/>
        <v/>
      </c>
    </row>
    <row r="841" s="33" customFormat="1" ht="20.1" hidden="1" customHeight="1" spans="1:11">
      <c r="A841" s="46"/>
      <c r="B841" s="54"/>
      <c r="C841" s="54"/>
      <c r="D841" s="49"/>
      <c r="E841" s="49"/>
      <c r="F841" s="51">
        <v>2130119</v>
      </c>
      <c r="G841" s="52" t="s">
        <v>669</v>
      </c>
      <c r="H841" s="49">
        <v>28</v>
      </c>
      <c r="I841" s="49">
        <v>28</v>
      </c>
      <c r="J841" s="49">
        <f t="shared" si="34"/>
        <v>0</v>
      </c>
      <c r="K841" s="42">
        <f t="shared" si="37"/>
        <v>0</v>
      </c>
    </row>
    <row r="842" s="33" customFormat="1" ht="20.1" hidden="1" customHeight="1" spans="1:11">
      <c r="A842" s="46"/>
      <c r="B842" s="54"/>
      <c r="C842" s="54"/>
      <c r="D842" s="49"/>
      <c r="E842" s="49"/>
      <c r="F842" s="51">
        <v>2130120</v>
      </c>
      <c r="G842" s="52" t="s">
        <v>670</v>
      </c>
      <c r="H842" s="49">
        <v>532</v>
      </c>
      <c r="I842" s="49">
        <v>532</v>
      </c>
      <c r="J842" s="49">
        <f t="shared" si="34"/>
        <v>0</v>
      </c>
      <c r="K842" s="42">
        <f t="shared" si="37"/>
        <v>0</v>
      </c>
    </row>
    <row r="843" s="33" customFormat="1" ht="20.1" hidden="1" customHeight="1" spans="1:11">
      <c r="A843" s="46"/>
      <c r="B843" s="54"/>
      <c r="C843" s="54"/>
      <c r="D843" s="49"/>
      <c r="E843" s="49"/>
      <c r="F843" s="51">
        <v>2130121</v>
      </c>
      <c r="G843" s="52" t="s">
        <v>671</v>
      </c>
      <c r="H843" s="49">
        <v>0</v>
      </c>
      <c r="I843" s="49">
        <v>0</v>
      </c>
      <c r="J843" s="49">
        <f t="shared" ref="J843:J906" si="40">I843-H843</f>
        <v>0</v>
      </c>
      <c r="K843" s="42" t="str">
        <f t="shared" si="37"/>
        <v/>
      </c>
    </row>
    <row r="844" s="33" customFormat="1" ht="20.1" hidden="1" customHeight="1" spans="1:11">
      <c r="A844" s="46"/>
      <c r="B844" s="54"/>
      <c r="C844" s="54"/>
      <c r="D844" s="49"/>
      <c r="E844" s="49"/>
      <c r="F844" s="51">
        <v>2130122</v>
      </c>
      <c r="G844" s="52" t="s">
        <v>672</v>
      </c>
      <c r="H844" s="62">
        <v>3084</v>
      </c>
      <c r="I844" s="62">
        <v>3084</v>
      </c>
      <c r="J844" s="49">
        <f t="shared" si="40"/>
        <v>0</v>
      </c>
      <c r="K844" s="42">
        <f t="shared" si="37"/>
        <v>0</v>
      </c>
    </row>
    <row r="845" s="33" customFormat="1" ht="20.1" hidden="1" customHeight="1" spans="1:11">
      <c r="A845" s="46"/>
      <c r="B845" s="54"/>
      <c r="C845" s="54"/>
      <c r="D845" s="49"/>
      <c r="E845" s="49"/>
      <c r="F845" s="51">
        <v>2130124</v>
      </c>
      <c r="G845" s="52" t="s">
        <v>673</v>
      </c>
      <c r="H845" s="49">
        <v>3</v>
      </c>
      <c r="I845" s="49">
        <v>3</v>
      </c>
      <c r="J845" s="49">
        <f t="shared" si="40"/>
        <v>0</v>
      </c>
      <c r="K845" s="42">
        <f t="shared" si="37"/>
        <v>0</v>
      </c>
    </row>
    <row r="846" s="33" customFormat="1" ht="20.1" hidden="1" customHeight="1" spans="1:11">
      <c r="A846" s="46"/>
      <c r="B846" s="54"/>
      <c r="C846" s="54"/>
      <c r="D846" s="49"/>
      <c r="E846" s="49"/>
      <c r="F846" s="51">
        <v>2130125</v>
      </c>
      <c r="G846" s="52" t="s">
        <v>674</v>
      </c>
      <c r="H846" s="49">
        <v>0</v>
      </c>
      <c r="I846" s="49">
        <v>0</v>
      </c>
      <c r="J846" s="49">
        <f t="shared" si="40"/>
        <v>0</v>
      </c>
      <c r="K846" s="42" t="str">
        <f t="shared" si="37"/>
        <v/>
      </c>
    </row>
    <row r="847" s="33" customFormat="1" ht="20.1" hidden="1" customHeight="1" spans="1:11">
      <c r="A847" s="46"/>
      <c r="B847" s="54"/>
      <c r="C847" s="54"/>
      <c r="D847" s="49"/>
      <c r="E847" s="49"/>
      <c r="F847" s="51">
        <v>2130126</v>
      </c>
      <c r="G847" s="52" t="s">
        <v>675</v>
      </c>
      <c r="H847" s="49">
        <v>1</v>
      </c>
      <c r="I847" s="49">
        <v>1</v>
      </c>
      <c r="J847" s="49">
        <f t="shared" si="40"/>
        <v>0</v>
      </c>
      <c r="K847" s="42">
        <f t="shared" si="37"/>
        <v>0</v>
      </c>
    </row>
    <row r="848" s="33" customFormat="1" ht="20.1" hidden="1" customHeight="1" spans="1:11">
      <c r="A848" s="46"/>
      <c r="B848" s="54"/>
      <c r="C848" s="54"/>
      <c r="D848" s="49"/>
      <c r="E848" s="49"/>
      <c r="F848" s="51">
        <v>2130135</v>
      </c>
      <c r="G848" s="52" t="s">
        <v>676</v>
      </c>
      <c r="H848" s="62">
        <v>175</v>
      </c>
      <c r="I848" s="62">
        <v>175</v>
      </c>
      <c r="J848" s="49">
        <f t="shared" si="40"/>
        <v>0</v>
      </c>
      <c r="K848" s="42">
        <f t="shared" si="37"/>
        <v>0</v>
      </c>
    </row>
    <row r="849" s="33" customFormat="1" ht="20.1" hidden="1" customHeight="1" spans="1:11">
      <c r="A849" s="46"/>
      <c r="B849" s="54"/>
      <c r="C849" s="54"/>
      <c r="D849" s="49"/>
      <c r="E849" s="49"/>
      <c r="F849" s="51">
        <v>2130142</v>
      </c>
      <c r="G849" s="52" t="s">
        <v>677</v>
      </c>
      <c r="H849" s="49">
        <v>0</v>
      </c>
      <c r="I849" s="49">
        <v>0</v>
      </c>
      <c r="J849" s="49">
        <f t="shared" si="40"/>
        <v>0</v>
      </c>
      <c r="K849" s="42" t="str">
        <f t="shared" si="37"/>
        <v/>
      </c>
    </row>
    <row r="850" s="33" customFormat="1" ht="20.1" hidden="1" customHeight="1" spans="1:11">
      <c r="A850" s="46"/>
      <c r="B850" s="54"/>
      <c r="C850" s="54"/>
      <c r="D850" s="49"/>
      <c r="E850" s="49"/>
      <c r="F850" s="51">
        <v>2130148</v>
      </c>
      <c r="G850" s="52" t="s">
        <v>678</v>
      </c>
      <c r="H850" s="49">
        <v>0</v>
      </c>
      <c r="I850" s="49">
        <v>0</v>
      </c>
      <c r="J850" s="49">
        <f t="shared" si="40"/>
        <v>0</v>
      </c>
      <c r="K850" s="42" t="str">
        <f t="shared" si="37"/>
        <v/>
      </c>
    </row>
    <row r="851" s="33" customFormat="1" ht="20.1" hidden="1" customHeight="1" spans="1:11">
      <c r="A851" s="46"/>
      <c r="B851" s="54"/>
      <c r="C851" s="54"/>
      <c r="D851" s="49"/>
      <c r="E851" s="49"/>
      <c r="F851" s="51">
        <v>2130152</v>
      </c>
      <c r="G851" s="52" t="s">
        <v>679</v>
      </c>
      <c r="H851" s="49">
        <v>0</v>
      </c>
      <c r="I851" s="49">
        <v>0</v>
      </c>
      <c r="J851" s="49">
        <f t="shared" si="40"/>
        <v>0</v>
      </c>
      <c r="K851" s="42" t="str">
        <f t="shared" si="37"/>
        <v/>
      </c>
    </row>
    <row r="852" s="33" customFormat="1" ht="20.1" hidden="1" customHeight="1" spans="1:11">
      <c r="A852" s="46"/>
      <c r="B852" s="54"/>
      <c r="C852" s="54"/>
      <c r="D852" s="49"/>
      <c r="E852" s="49"/>
      <c r="F852" s="51">
        <v>2130153</v>
      </c>
      <c r="G852" s="52" t="s">
        <v>680</v>
      </c>
      <c r="H852" s="49">
        <v>2</v>
      </c>
      <c r="I852" s="49">
        <v>2</v>
      </c>
      <c r="J852" s="49">
        <f t="shared" si="40"/>
        <v>0</v>
      </c>
      <c r="K852" s="42">
        <f t="shared" si="37"/>
        <v>0</v>
      </c>
    </row>
    <row r="853" s="33" customFormat="1" ht="20.1" hidden="1" customHeight="1" spans="1:11">
      <c r="A853" s="46"/>
      <c r="B853" s="54"/>
      <c r="C853" s="54"/>
      <c r="D853" s="49"/>
      <c r="E853" s="49"/>
      <c r="F853" s="51">
        <v>2130199</v>
      </c>
      <c r="G853" s="52" t="s">
        <v>681</v>
      </c>
      <c r="H853" s="62">
        <v>215</v>
      </c>
      <c r="I853" s="62">
        <v>215</v>
      </c>
      <c r="J853" s="49">
        <f t="shared" si="40"/>
        <v>0</v>
      </c>
      <c r="K853" s="50">
        <f t="shared" si="37"/>
        <v>0</v>
      </c>
    </row>
    <row r="854" s="33" customFormat="1" ht="20.1" hidden="1" customHeight="1" spans="1:11">
      <c r="A854" s="46"/>
      <c r="B854" s="54"/>
      <c r="C854" s="54"/>
      <c r="D854" s="49"/>
      <c r="E854" s="49"/>
      <c r="F854" s="51">
        <v>21302</v>
      </c>
      <c r="G854" s="52" t="s">
        <v>682</v>
      </c>
      <c r="H854" s="49">
        <f>SUM(H855:H878)</f>
        <v>3232</v>
      </c>
      <c r="I854" s="49">
        <f>SUM(I855:I878)</f>
        <v>3232</v>
      </c>
      <c r="J854" s="49">
        <f t="shared" si="40"/>
        <v>0</v>
      </c>
      <c r="K854" s="42">
        <f t="shared" si="37"/>
        <v>0</v>
      </c>
    </row>
    <row r="855" s="33" customFormat="1" ht="20.1" hidden="1" customHeight="1" spans="1:11">
      <c r="A855" s="46"/>
      <c r="B855" s="54"/>
      <c r="C855" s="54"/>
      <c r="D855" s="49"/>
      <c r="E855" s="49"/>
      <c r="F855" s="51">
        <v>2130201</v>
      </c>
      <c r="G855" s="52" t="s">
        <v>19</v>
      </c>
      <c r="H855" s="49">
        <v>0</v>
      </c>
      <c r="I855" s="49">
        <v>0</v>
      </c>
      <c r="J855" s="49">
        <f t="shared" si="40"/>
        <v>0</v>
      </c>
      <c r="K855" s="42" t="str">
        <f t="shared" si="37"/>
        <v/>
      </c>
    </row>
    <row r="856" s="33" customFormat="1" ht="20.1" hidden="1" customHeight="1" spans="1:11">
      <c r="A856" s="46"/>
      <c r="B856" s="54"/>
      <c r="C856" s="54"/>
      <c r="D856" s="49"/>
      <c r="E856" s="49"/>
      <c r="F856" s="51">
        <v>2130202</v>
      </c>
      <c r="G856" s="52" t="s">
        <v>21</v>
      </c>
      <c r="H856" s="49">
        <v>0</v>
      </c>
      <c r="I856" s="49">
        <v>0</v>
      </c>
      <c r="J856" s="49">
        <f t="shared" si="40"/>
        <v>0</v>
      </c>
      <c r="K856" s="42" t="str">
        <f t="shared" si="37"/>
        <v/>
      </c>
    </row>
    <row r="857" s="33" customFormat="1" ht="20.1" hidden="1" customHeight="1" spans="1:11">
      <c r="A857" s="46"/>
      <c r="B857" s="54"/>
      <c r="C857" s="54"/>
      <c r="D857" s="49"/>
      <c r="E857" s="49"/>
      <c r="F857" s="51">
        <v>2130203</v>
      </c>
      <c r="G857" s="52" t="s">
        <v>23</v>
      </c>
      <c r="H857" s="49">
        <v>0</v>
      </c>
      <c r="I857" s="49">
        <v>0</v>
      </c>
      <c r="J857" s="49">
        <f t="shared" si="40"/>
        <v>0</v>
      </c>
      <c r="K857" s="42" t="str">
        <f t="shared" si="37"/>
        <v/>
      </c>
    </row>
    <row r="858" s="33" customFormat="1" ht="20.1" hidden="1" customHeight="1" spans="1:11">
      <c r="A858" s="46"/>
      <c r="B858" s="54"/>
      <c r="C858" s="54"/>
      <c r="D858" s="49"/>
      <c r="E858" s="49"/>
      <c r="F858" s="51">
        <v>2130204</v>
      </c>
      <c r="G858" s="52" t="s">
        <v>683</v>
      </c>
      <c r="H858" s="49">
        <v>0</v>
      </c>
      <c r="I858" s="49">
        <v>0</v>
      </c>
      <c r="J858" s="49">
        <f t="shared" si="40"/>
        <v>0</v>
      </c>
      <c r="K858" s="42" t="str">
        <f t="shared" si="37"/>
        <v/>
      </c>
    </row>
    <row r="859" s="33" customFormat="1" ht="21" hidden="1" customHeight="1" spans="1:11">
      <c r="A859" s="46"/>
      <c r="B859" s="54"/>
      <c r="C859" s="54"/>
      <c r="D859" s="49"/>
      <c r="E859" s="49"/>
      <c r="F859" s="51">
        <v>2130205</v>
      </c>
      <c r="G859" s="52" t="s">
        <v>684</v>
      </c>
      <c r="H859" s="49">
        <v>25</v>
      </c>
      <c r="I859" s="49">
        <v>25</v>
      </c>
      <c r="J859" s="49">
        <f t="shared" si="40"/>
        <v>0</v>
      </c>
      <c r="K859" s="42">
        <f t="shared" si="37"/>
        <v>0</v>
      </c>
    </row>
    <row r="860" s="33" customFormat="1" ht="20.1" hidden="1" customHeight="1" spans="1:11">
      <c r="A860" s="46"/>
      <c r="B860" s="54"/>
      <c r="C860" s="54"/>
      <c r="D860" s="49"/>
      <c r="E860" s="49"/>
      <c r="F860" s="51">
        <v>2130206</v>
      </c>
      <c r="G860" s="52" t="s">
        <v>685</v>
      </c>
      <c r="H860" s="49">
        <v>0</v>
      </c>
      <c r="I860" s="49">
        <v>0</v>
      </c>
      <c r="J860" s="49">
        <f t="shared" si="40"/>
        <v>0</v>
      </c>
      <c r="K860" s="42" t="str">
        <f t="shared" si="37"/>
        <v/>
      </c>
    </row>
    <row r="861" s="33" customFormat="1" ht="20.1" hidden="1" customHeight="1" spans="1:11">
      <c r="A861" s="46"/>
      <c r="B861" s="54"/>
      <c r="C861" s="54"/>
      <c r="D861" s="49"/>
      <c r="E861" s="49"/>
      <c r="F861" s="51">
        <v>2130207</v>
      </c>
      <c r="G861" s="52" t="s">
        <v>686</v>
      </c>
      <c r="H861" s="49">
        <v>0</v>
      </c>
      <c r="I861" s="49">
        <v>0</v>
      </c>
      <c r="J861" s="49">
        <f t="shared" si="40"/>
        <v>0</v>
      </c>
      <c r="K861" s="42" t="str">
        <f t="shared" si="37"/>
        <v/>
      </c>
    </row>
    <row r="862" s="33" customFormat="1" ht="20.1" hidden="1" customHeight="1" spans="1:11">
      <c r="A862" s="46"/>
      <c r="B862" s="54"/>
      <c r="C862" s="54"/>
      <c r="D862" s="49"/>
      <c r="E862" s="49"/>
      <c r="F862" s="51">
        <v>2130209</v>
      </c>
      <c r="G862" s="52" t="s">
        <v>687</v>
      </c>
      <c r="H862" s="49">
        <v>0</v>
      </c>
      <c r="I862" s="49">
        <v>0</v>
      </c>
      <c r="J862" s="49">
        <f t="shared" si="40"/>
        <v>0</v>
      </c>
      <c r="K862" s="42" t="str">
        <f t="shared" si="37"/>
        <v/>
      </c>
    </row>
    <row r="863" s="33" customFormat="1" ht="20.1" hidden="1" customHeight="1" spans="1:11">
      <c r="A863" s="46"/>
      <c r="B863" s="54"/>
      <c r="C863" s="54"/>
      <c r="D863" s="49"/>
      <c r="E863" s="49"/>
      <c r="F863" s="51">
        <v>2130210</v>
      </c>
      <c r="G863" s="52" t="s">
        <v>688</v>
      </c>
      <c r="H863" s="49">
        <v>0</v>
      </c>
      <c r="I863" s="49">
        <v>0</v>
      </c>
      <c r="J863" s="49">
        <f t="shared" si="40"/>
        <v>0</v>
      </c>
      <c r="K863" s="42" t="str">
        <f t="shared" si="37"/>
        <v/>
      </c>
    </row>
    <row r="864" s="33" customFormat="1" ht="20.1" hidden="1" customHeight="1" spans="1:11">
      <c r="A864" s="46"/>
      <c r="B864" s="54"/>
      <c r="C864" s="54"/>
      <c r="D864" s="49"/>
      <c r="E864" s="49"/>
      <c r="F864" s="51">
        <v>2130211</v>
      </c>
      <c r="G864" s="52" t="s">
        <v>689</v>
      </c>
      <c r="H864" s="49">
        <v>0</v>
      </c>
      <c r="I864" s="49">
        <v>0</v>
      </c>
      <c r="J864" s="49">
        <f t="shared" si="40"/>
        <v>0</v>
      </c>
      <c r="K864" s="42" t="str">
        <f t="shared" si="37"/>
        <v/>
      </c>
    </row>
    <row r="865" s="33" customFormat="1" ht="20.1" hidden="1" customHeight="1" spans="1:11">
      <c r="A865" s="46"/>
      <c r="B865" s="54"/>
      <c r="C865" s="54"/>
      <c r="D865" s="49"/>
      <c r="E865" s="49"/>
      <c r="F865" s="51">
        <v>2130212</v>
      </c>
      <c r="G865" s="52" t="s">
        <v>690</v>
      </c>
      <c r="H865" s="49">
        <v>0</v>
      </c>
      <c r="I865" s="49">
        <v>0</v>
      </c>
      <c r="J865" s="49">
        <f t="shared" si="40"/>
        <v>0</v>
      </c>
      <c r="K865" s="42" t="str">
        <f t="shared" si="37"/>
        <v/>
      </c>
    </row>
    <row r="866" s="33" customFormat="1" ht="20.1" hidden="1" customHeight="1" spans="1:11">
      <c r="A866" s="46"/>
      <c r="B866" s="54"/>
      <c r="C866" s="54"/>
      <c r="D866" s="49"/>
      <c r="E866" s="49"/>
      <c r="F866" s="51">
        <v>2130213</v>
      </c>
      <c r="G866" s="52" t="s">
        <v>691</v>
      </c>
      <c r="H866" s="49"/>
      <c r="I866" s="49"/>
      <c r="J866" s="49">
        <f t="shared" si="40"/>
        <v>0</v>
      </c>
      <c r="K866" s="42" t="str">
        <f t="shared" si="37"/>
        <v/>
      </c>
    </row>
    <row r="867" s="33" customFormat="1" ht="20.1" hidden="1" customHeight="1" spans="1:11">
      <c r="A867" s="46"/>
      <c r="B867" s="54"/>
      <c r="C867" s="54"/>
      <c r="D867" s="49"/>
      <c r="E867" s="49"/>
      <c r="F867" s="51">
        <v>2130217</v>
      </c>
      <c r="G867" s="52" t="s">
        <v>692</v>
      </c>
      <c r="H867" s="49">
        <v>0</v>
      </c>
      <c r="I867" s="49">
        <v>0</v>
      </c>
      <c r="J867" s="49">
        <f t="shared" si="40"/>
        <v>0</v>
      </c>
      <c r="K867" s="42" t="str">
        <f t="shared" si="37"/>
        <v/>
      </c>
    </row>
    <row r="868" s="33" customFormat="1" ht="20.1" hidden="1" customHeight="1" spans="1:11">
      <c r="A868" s="46"/>
      <c r="B868" s="54"/>
      <c r="C868" s="54"/>
      <c r="D868" s="49"/>
      <c r="E868" s="49"/>
      <c r="F868" s="51">
        <v>2130220</v>
      </c>
      <c r="G868" s="52" t="s">
        <v>693</v>
      </c>
      <c r="H868" s="49">
        <v>0</v>
      </c>
      <c r="I868" s="49">
        <v>0</v>
      </c>
      <c r="J868" s="62">
        <f t="shared" si="40"/>
        <v>0</v>
      </c>
      <c r="K868" s="42" t="str">
        <f t="shared" si="37"/>
        <v/>
      </c>
    </row>
    <row r="869" s="33" customFormat="1" ht="20.1" hidden="1" customHeight="1" spans="1:11">
      <c r="A869" s="46"/>
      <c r="B869" s="54"/>
      <c r="C869" s="54"/>
      <c r="D869" s="49"/>
      <c r="E869" s="49"/>
      <c r="F869" s="51">
        <v>2130221</v>
      </c>
      <c r="G869" s="52" t="s">
        <v>694</v>
      </c>
      <c r="H869" s="49">
        <v>0</v>
      </c>
      <c r="I869" s="49">
        <v>0</v>
      </c>
      <c r="J869" s="62">
        <f t="shared" si="40"/>
        <v>0</v>
      </c>
      <c r="K869" s="42" t="str">
        <f t="shared" si="37"/>
        <v/>
      </c>
    </row>
    <row r="870" s="33" customFormat="1" ht="20.1" hidden="1" customHeight="1" spans="1:11">
      <c r="A870" s="46"/>
      <c r="B870" s="54"/>
      <c r="C870" s="54"/>
      <c r="D870" s="49"/>
      <c r="E870" s="49"/>
      <c r="F870" s="51">
        <v>2130223</v>
      </c>
      <c r="G870" s="52" t="s">
        <v>695</v>
      </c>
      <c r="H870" s="49">
        <v>0</v>
      </c>
      <c r="I870" s="49">
        <v>0</v>
      </c>
      <c r="J870" s="62">
        <f t="shared" si="40"/>
        <v>0</v>
      </c>
      <c r="K870" s="42" t="str">
        <f t="shared" si="37"/>
        <v/>
      </c>
    </row>
    <row r="871" s="33" customFormat="1" ht="20.1" hidden="1" customHeight="1" spans="1:11">
      <c r="A871" s="46"/>
      <c r="B871" s="54"/>
      <c r="C871" s="54"/>
      <c r="D871" s="49"/>
      <c r="E871" s="49"/>
      <c r="F871" s="51">
        <v>2130226</v>
      </c>
      <c r="G871" s="52" t="s">
        <v>696</v>
      </c>
      <c r="H871" s="49">
        <v>0</v>
      </c>
      <c r="I871" s="49">
        <v>0</v>
      </c>
      <c r="J871" s="62">
        <f t="shared" si="40"/>
        <v>0</v>
      </c>
      <c r="K871" s="42" t="str">
        <f t="shared" si="37"/>
        <v/>
      </c>
    </row>
    <row r="872" s="33" customFormat="1" ht="20.1" hidden="1" customHeight="1" spans="1:11">
      <c r="A872" s="46"/>
      <c r="B872" s="54"/>
      <c r="C872" s="54"/>
      <c r="D872" s="49"/>
      <c r="E872" s="49"/>
      <c r="F872" s="51">
        <v>2130227</v>
      </c>
      <c r="G872" s="52" t="s">
        <v>697</v>
      </c>
      <c r="H872" s="49">
        <v>1</v>
      </c>
      <c r="I872" s="49">
        <v>1</v>
      </c>
      <c r="J872" s="62">
        <f t="shared" si="40"/>
        <v>0</v>
      </c>
      <c r="K872" s="42">
        <f t="shared" si="37"/>
        <v>0</v>
      </c>
    </row>
    <row r="873" s="33" customFormat="1" ht="20.1" hidden="1" customHeight="1" spans="1:11">
      <c r="A873" s="46"/>
      <c r="B873" s="54"/>
      <c r="C873" s="54"/>
      <c r="D873" s="49"/>
      <c r="E873" s="49"/>
      <c r="F873" s="51">
        <v>2130232</v>
      </c>
      <c r="G873" s="52" t="s">
        <v>698</v>
      </c>
      <c r="H873" s="49">
        <v>0</v>
      </c>
      <c r="I873" s="49">
        <v>0</v>
      </c>
      <c r="J873" s="62">
        <f t="shared" si="40"/>
        <v>0</v>
      </c>
      <c r="K873" s="42" t="str">
        <f t="shared" si="37"/>
        <v/>
      </c>
    </row>
    <row r="874" s="33" customFormat="1" ht="20.1" hidden="1" customHeight="1" spans="1:11">
      <c r="A874" s="46"/>
      <c r="B874" s="54"/>
      <c r="C874" s="54"/>
      <c r="D874" s="49"/>
      <c r="E874" s="49"/>
      <c r="F874" s="51">
        <v>2130234</v>
      </c>
      <c r="G874" s="52" t="s">
        <v>699</v>
      </c>
      <c r="H874" s="49">
        <v>20</v>
      </c>
      <c r="I874" s="49">
        <v>20</v>
      </c>
      <c r="J874" s="62">
        <f t="shared" si="40"/>
        <v>0</v>
      </c>
      <c r="K874" s="42">
        <f t="shared" si="37"/>
        <v>0</v>
      </c>
    </row>
    <row r="875" s="33" customFormat="1" ht="20.1" hidden="1" customHeight="1" spans="1:11">
      <c r="A875" s="46"/>
      <c r="B875" s="54"/>
      <c r="C875" s="54"/>
      <c r="D875" s="49"/>
      <c r="E875" s="49"/>
      <c r="F875" s="51">
        <v>2130235</v>
      </c>
      <c r="G875" s="52" t="s">
        <v>700</v>
      </c>
      <c r="H875" s="49">
        <v>0</v>
      </c>
      <c r="I875" s="49">
        <v>0</v>
      </c>
      <c r="J875" s="62">
        <f t="shared" si="40"/>
        <v>0</v>
      </c>
      <c r="K875" s="42" t="str">
        <f t="shared" si="37"/>
        <v/>
      </c>
    </row>
    <row r="876" s="33" customFormat="1" ht="20.1" hidden="1" customHeight="1" spans="1:11">
      <c r="A876" s="46"/>
      <c r="B876" s="54"/>
      <c r="C876" s="54"/>
      <c r="D876" s="49"/>
      <c r="E876" s="49"/>
      <c r="F876" s="51">
        <v>2130236</v>
      </c>
      <c r="G876" s="52" t="s">
        <v>701</v>
      </c>
      <c r="H876" s="49">
        <v>0</v>
      </c>
      <c r="I876" s="49">
        <v>0</v>
      </c>
      <c r="J876" s="62">
        <f t="shared" si="40"/>
        <v>0</v>
      </c>
      <c r="K876" s="42" t="str">
        <f t="shared" si="37"/>
        <v/>
      </c>
    </row>
    <row r="877" s="33" customFormat="1" ht="20.1" hidden="1" customHeight="1" spans="1:11">
      <c r="A877" s="46"/>
      <c r="B877" s="54"/>
      <c r="C877" s="54"/>
      <c r="D877" s="49"/>
      <c r="E877" s="49"/>
      <c r="F877" s="51">
        <v>2130237</v>
      </c>
      <c r="G877" s="52" t="s">
        <v>667</v>
      </c>
      <c r="H877" s="49">
        <v>0</v>
      </c>
      <c r="I877" s="49">
        <v>0</v>
      </c>
      <c r="J877" s="62">
        <f t="shared" si="40"/>
        <v>0</v>
      </c>
      <c r="K877" s="42" t="str">
        <f t="shared" si="37"/>
        <v/>
      </c>
    </row>
    <row r="878" s="33" customFormat="1" ht="20.1" hidden="1" customHeight="1" spans="1:11">
      <c r="A878" s="46"/>
      <c r="B878" s="54"/>
      <c r="C878" s="54"/>
      <c r="D878" s="49"/>
      <c r="E878" s="49"/>
      <c r="F878" s="51">
        <v>2130299</v>
      </c>
      <c r="G878" s="52" t="s">
        <v>702</v>
      </c>
      <c r="H878" s="49">
        <v>3186</v>
      </c>
      <c r="I878" s="49">
        <v>3186</v>
      </c>
      <c r="J878" s="62">
        <f t="shared" si="40"/>
        <v>0</v>
      </c>
      <c r="K878" s="42">
        <f t="shared" si="37"/>
        <v>0</v>
      </c>
    </row>
    <row r="879" s="33" customFormat="1" ht="20.1" hidden="1" customHeight="1" spans="1:11">
      <c r="A879" s="46"/>
      <c r="B879" s="54"/>
      <c r="C879" s="54"/>
      <c r="D879" s="49"/>
      <c r="E879" s="49"/>
      <c r="F879" s="51">
        <v>21303</v>
      </c>
      <c r="G879" s="52" t="s">
        <v>703</v>
      </c>
      <c r="H879" s="49">
        <f>SUM(H880:H906)</f>
        <v>490</v>
      </c>
      <c r="I879" s="49">
        <f>SUM(I880:I906)</f>
        <v>490</v>
      </c>
      <c r="J879" s="62">
        <f t="shared" si="40"/>
        <v>0</v>
      </c>
      <c r="K879" s="42">
        <f t="shared" si="37"/>
        <v>0</v>
      </c>
    </row>
    <row r="880" s="33" customFormat="1" ht="20.1" hidden="1" customHeight="1" spans="1:11">
      <c r="A880" s="46"/>
      <c r="B880" s="54"/>
      <c r="C880" s="54"/>
      <c r="D880" s="49"/>
      <c r="E880" s="49"/>
      <c r="F880" s="51">
        <v>2130301</v>
      </c>
      <c r="G880" s="52" t="s">
        <v>19</v>
      </c>
      <c r="H880" s="49">
        <v>0</v>
      </c>
      <c r="I880" s="49">
        <v>0</v>
      </c>
      <c r="J880" s="62">
        <f t="shared" si="40"/>
        <v>0</v>
      </c>
      <c r="K880" s="42" t="str">
        <f t="shared" si="37"/>
        <v/>
      </c>
    </row>
    <row r="881" s="33" customFormat="1" ht="20.1" hidden="1" customHeight="1" spans="1:11">
      <c r="A881" s="46"/>
      <c r="B881" s="54"/>
      <c r="C881" s="54"/>
      <c r="D881" s="49"/>
      <c r="E881" s="49"/>
      <c r="F881" s="51">
        <v>2130302</v>
      </c>
      <c r="G881" s="52" t="s">
        <v>21</v>
      </c>
      <c r="H881" s="49">
        <v>0</v>
      </c>
      <c r="I881" s="49">
        <v>0</v>
      </c>
      <c r="J881" s="62">
        <f t="shared" si="40"/>
        <v>0</v>
      </c>
      <c r="K881" s="42" t="str">
        <f t="shared" si="37"/>
        <v/>
      </c>
    </row>
    <row r="882" s="33" customFormat="1" ht="20.1" hidden="1" customHeight="1" spans="1:11">
      <c r="A882" s="46"/>
      <c r="B882" s="54"/>
      <c r="C882" s="54"/>
      <c r="D882" s="49"/>
      <c r="E882" s="49"/>
      <c r="F882" s="51">
        <v>2130303</v>
      </c>
      <c r="G882" s="52" t="s">
        <v>23</v>
      </c>
      <c r="H882" s="49">
        <v>0</v>
      </c>
      <c r="I882" s="49">
        <v>0</v>
      </c>
      <c r="J882" s="49">
        <f t="shared" si="40"/>
        <v>0</v>
      </c>
      <c r="K882" s="42" t="str">
        <f t="shared" si="37"/>
        <v/>
      </c>
    </row>
    <row r="883" s="33" customFormat="1" ht="20.1" hidden="1" customHeight="1" spans="1:11">
      <c r="A883" s="46"/>
      <c r="B883" s="54"/>
      <c r="C883" s="54"/>
      <c r="D883" s="49"/>
      <c r="E883" s="49"/>
      <c r="F883" s="51">
        <v>2130304</v>
      </c>
      <c r="G883" s="52" t="s">
        <v>704</v>
      </c>
      <c r="H883" s="49">
        <v>12</v>
      </c>
      <c r="I883" s="49">
        <v>12</v>
      </c>
      <c r="J883" s="49">
        <f t="shared" si="40"/>
        <v>0</v>
      </c>
      <c r="K883" s="42">
        <f t="shared" si="37"/>
        <v>0</v>
      </c>
    </row>
    <row r="884" s="33" customFormat="1" ht="20.1" hidden="1" customHeight="1" spans="1:11">
      <c r="A884" s="46"/>
      <c r="B884" s="54"/>
      <c r="C884" s="54"/>
      <c r="D884" s="49"/>
      <c r="E884" s="49"/>
      <c r="F884" s="51">
        <v>2130305</v>
      </c>
      <c r="G884" s="52" t="s">
        <v>705</v>
      </c>
      <c r="H884" s="49">
        <v>100</v>
      </c>
      <c r="I884" s="49">
        <v>100</v>
      </c>
      <c r="J884" s="49">
        <f t="shared" si="40"/>
        <v>0</v>
      </c>
      <c r="K884" s="42">
        <f t="shared" ref="K884:K947" si="41">IF(H884=0,"",J884/H884)</f>
        <v>0</v>
      </c>
    </row>
    <row r="885" s="33" customFormat="1" ht="20.1" hidden="1" customHeight="1" spans="1:11">
      <c r="A885" s="46"/>
      <c r="B885" s="54"/>
      <c r="C885" s="54"/>
      <c r="D885" s="49"/>
      <c r="E885" s="49"/>
      <c r="F885" s="51">
        <v>2130306</v>
      </c>
      <c r="G885" s="52" t="s">
        <v>706</v>
      </c>
      <c r="H885" s="49">
        <v>0</v>
      </c>
      <c r="I885" s="49">
        <v>0</v>
      </c>
      <c r="J885" s="49">
        <f t="shared" si="40"/>
        <v>0</v>
      </c>
      <c r="K885" s="42" t="str">
        <f t="shared" si="41"/>
        <v/>
      </c>
    </row>
    <row r="886" s="33" customFormat="1" ht="20.1" hidden="1" customHeight="1" spans="1:11">
      <c r="A886" s="46"/>
      <c r="B886" s="54"/>
      <c r="C886" s="54"/>
      <c r="D886" s="49"/>
      <c r="E886" s="49"/>
      <c r="F886" s="51">
        <v>2130307</v>
      </c>
      <c r="G886" s="52" t="s">
        <v>707</v>
      </c>
      <c r="H886" s="49">
        <v>0</v>
      </c>
      <c r="I886" s="49">
        <v>0</v>
      </c>
      <c r="J886" s="49">
        <f t="shared" si="40"/>
        <v>0</v>
      </c>
      <c r="K886" s="42" t="str">
        <f t="shared" si="41"/>
        <v/>
      </c>
    </row>
    <row r="887" s="33" customFormat="1" ht="20.1" hidden="1" customHeight="1" spans="1:11">
      <c r="A887" s="46"/>
      <c r="B887" s="54"/>
      <c r="C887" s="54"/>
      <c r="D887" s="49"/>
      <c r="E887" s="49"/>
      <c r="F887" s="51">
        <v>2130308</v>
      </c>
      <c r="G887" s="52" t="s">
        <v>708</v>
      </c>
      <c r="H887" s="49">
        <v>5</v>
      </c>
      <c r="I887" s="49">
        <v>5</v>
      </c>
      <c r="J887" s="49">
        <f t="shared" si="40"/>
        <v>0</v>
      </c>
      <c r="K887" s="42">
        <f t="shared" si="41"/>
        <v>0</v>
      </c>
    </row>
    <row r="888" s="33" customFormat="1" ht="20.1" hidden="1" customHeight="1" spans="1:11">
      <c r="A888" s="46"/>
      <c r="B888" s="54"/>
      <c r="C888" s="54"/>
      <c r="D888" s="49"/>
      <c r="E888" s="49"/>
      <c r="F888" s="51">
        <v>2130309</v>
      </c>
      <c r="G888" s="52" t="s">
        <v>709</v>
      </c>
      <c r="H888" s="49">
        <v>0</v>
      </c>
      <c r="I888" s="49">
        <v>0</v>
      </c>
      <c r="J888" s="49">
        <f t="shared" si="40"/>
        <v>0</v>
      </c>
      <c r="K888" s="42" t="str">
        <f t="shared" si="41"/>
        <v/>
      </c>
    </row>
    <row r="889" s="33" customFormat="1" ht="20.1" hidden="1" customHeight="1" spans="1:11">
      <c r="A889" s="46"/>
      <c r="B889" s="54"/>
      <c r="C889" s="54"/>
      <c r="D889" s="49"/>
      <c r="E889" s="49"/>
      <c r="F889" s="51">
        <v>2130310</v>
      </c>
      <c r="G889" s="52" t="s">
        <v>710</v>
      </c>
      <c r="H889" s="49">
        <v>30</v>
      </c>
      <c r="I889" s="49">
        <v>30</v>
      </c>
      <c r="J889" s="49">
        <f t="shared" si="40"/>
        <v>0</v>
      </c>
      <c r="K889" s="42">
        <f t="shared" si="41"/>
        <v>0</v>
      </c>
    </row>
    <row r="890" s="33" customFormat="1" ht="20.1" hidden="1" customHeight="1" spans="1:11">
      <c r="A890" s="46"/>
      <c r="B890" s="54"/>
      <c r="C890" s="54"/>
      <c r="D890" s="49"/>
      <c r="E890" s="49"/>
      <c r="F890" s="51">
        <v>2130311</v>
      </c>
      <c r="G890" s="52" t="s">
        <v>711</v>
      </c>
      <c r="H890" s="49">
        <v>0</v>
      </c>
      <c r="I890" s="49">
        <v>0</v>
      </c>
      <c r="J890" s="49">
        <f t="shared" si="40"/>
        <v>0</v>
      </c>
      <c r="K890" s="42" t="str">
        <f t="shared" si="41"/>
        <v/>
      </c>
    </row>
    <row r="891" s="33" customFormat="1" ht="20.1" hidden="1" customHeight="1" spans="1:11">
      <c r="A891" s="46"/>
      <c r="B891" s="54"/>
      <c r="C891" s="54"/>
      <c r="D891" s="49"/>
      <c r="E891" s="49"/>
      <c r="F891" s="51">
        <v>2130312</v>
      </c>
      <c r="G891" s="52" t="s">
        <v>712</v>
      </c>
      <c r="H891" s="49">
        <v>0</v>
      </c>
      <c r="I891" s="49">
        <v>0</v>
      </c>
      <c r="J891" s="49">
        <f t="shared" si="40"/>
        <v>0</v>
      </c>
      <c r="K891" s="42" t="str">
        <f t="shared" si="41"/>
        <v/>
      </c>
    </row>
    <row r="892" s="33" customFormat="1" ht="20.1" hidden="1" customHeight="1" spans="1:11">
      <c r="A892" s="46"/>
      <c r="B892" s="54"/>
      <c r="C892" s="54"/>
      <c r="D892" s="49"/>
      <c r="E892" s="49"/>
      <c r="F892" s="51">
        <v>2130313</v>
      </c>
      <c r="G892" s="52" t="s">
        <v>713</v>
      </c>
      <c r="H892" s="49">
        <v>0</v>
      </c>
      <c r="I892" s="49">
        <v>0</v>
      </c>
      <c r="J892" s="49">
        <f t="shared" si="40"/>
        <v>0</v>
      </c>
      <c r="K892" s="42" t="str">
        <f t="shared" si="41"/>
        <v/>
      </c>
    </row>
    <row r="893" s="33" customFormat="1" ht="20.1" hidden="1" customHeight="1" spans="1:11">
      <c r="A893" s="46"/>
      <c r="B893" s="54"/>
      <c r="C893" s="54"/>
      <c r="D893" s="49"/>
      <c r="E893" s="49"/>
      <c r="F893" s="51">
        <v>2130314</v>
      </c>
      <c r="G893" s="52" t="s">
        <v>714</v>
      </c>
      <c r="H893" s="49">
        <v>102</v>
      </c>
      <c r="I893" s="49">
        <v>102</v>
      </c>
      <c r="J893" s="49">
        <f t="shared" si="40"/>
        <v>0</v>
      </c>
      <c r="K893" s="42">
        <f t="shared" si="41"/>
        <v>0</v>
      </c>
    </row>
    <row r="894" s="33" customFormat="1" ht="20.1" hidden="1" customHeight="1" spans="1:11">
      <c r="A894" s="46"/>
      <c r="B894" s="54"/>
      <c r="C894" s="54"/>
      <c r="D894" s="49"/>
      <c r="E894" s="49"/>
      <c r="F894" s="51">
        <v>2130315</v>
      </c>
      <c r="G894" s="52" t="s">
        <v>715</v>
      </c>
      <c r="H894" s="49">
        <v>0</v>
      </c>
      <c r="I894" s="49">
        <v>0</v>
      </c>
      <c r="J894" s="49">
        <f t="shared" si="40"/>
        <v>0</v>
      </c>
      <c r="K894" s="42" t="str">
        <f t="shared" si="41"/>
        <v/>
      </c>
    </row>
    <row r="895" s="33" customFormat="1" ht="20.1" hidden="1" customHeight="1" spans="1:11">
      <c r="A895" s="46"/>
      <c r="B895" s="54"/>
      <c r="C895" s="54"/>
      <c r="D895" s="49"/>
      <c r="E895" s="49"/>
      <c r="F895" s="51">
        <v>2130316</v>
      </c>
      <c r="G895" s="52" t="s">
        <v>716</v>
      </c>
      <c r="H895" s="49">
        <v>0</v>
      </c>
      <c r="I895" s="49">
        <v>0</v>
      </c>
      <c r="J895" s="49">
        <f t="shared" si="40"/>
        <v>0</v>
      </c>
      <c r="K895" s="42" t="str">
        <f t="shared" si="41"/>
        <v/>
      </c>
    </row>
    <row r="896" s="33" customFormat="1" ht="20.1" hidden="1" customHeight="1" spans="1:11">
      <c r="A896" s="46"/>
      <c r="B896" s="54"/>
      <c r="C896" s="54"/>
      <c r="D896" s="49"/>
      <c r="E896" s="49"/>
      <c r="F896" s="51">
        <v>2130317</v>
      </c>
      <c r="G896" s="52" t="s">
        <v>717</v>
      </c>
      <c r="H896" s="49">
        <v>0</v>
      </c>
      <c r="I896" s="49">
        <v>0</v>
      </c>
      <c r="J896" s="49">
        <f t="shared" si="40"/>
        <v>0</v>
      </c>
      <c r="K896" s="42" t="str">
        <f t="shared" si="41"/>
        <v/>
      </c>
    </row>
    <row r="897" s="33" customFormat="1" ht="20.1" hidden="1" customHeight="1" spans="1:11">
      <c r="A897" s="46"/>
      <c r="B897" s="54"/>
      <c r="C897" s="54"/>
      <c r="D897" s="49"/>
      <c r="E897" s="49"/>
      <c r="F897" s="51">
        <v>2130318</v>
      </c>
      <c r="G897" s="52" t="s">
        <v>718</v>
      </c>
      <c r="H897" s="49">
        <v>0</v>
      </c>
      <c r="I897" s="49">
        <v>0</v>
      </c>
      <c r="J897" s="49">
        <f t="shared" si="40"/>
        <v>0</v>
      </c>
      <c r="K897" s="42" t="str">
        <f t="shared" si="41"/>
        <v/>
      </c>
    </row>
    <row r="898" s="33" customFormat="1" ht="20.1" hidden="1" customHeight="1" spans="1:11">
      <c r="A898" s="46"/>
      <c r="B898" s="54"/>
      <c r="C898" s="54"/>
      <c r="D898" s="49"/>
      <c r="E898" s="49"/>
      <c r="F898" s="51">
        <v>2130319</v>
      </c>
      <c r="G898" s="52" t="s">
        <v>719</v>
      </c>
      <c r="H898" s="49">
        <v>15</v>
      </c>
      <c r="I898" s="49">
        <v>15</v>
      </c>
      <c r="J898" s="49">
        <f t="shared" si="40"/>
        <v>0</v>
      </c>
      <c r="K898" s="42">
        <f t="shared" si="41"/>
        <v>0</v>
      </c>
    </row>
    <row r="899" s="33" customFormat="1" ht="20.1" hidden="1" customHeight="1" spans="1:11">
      <c r="A899" s="46"/>
      <c r="B899" s="54"/>
      <c r="C899" s="54"/>
      <c r="D899" s="49"/>
      <c r="E899" s="49"/>
      <c r="F899" s="51">
        <v>2130321</v>
      </c>
      <c r="G899" s="52" t="s">
        <v>720</v>
      </c>
      <c r="H899" s="49">
        <v>17</v>
      </c>
      <c r="I899" s="49">
        <v>17</v>
      </c>
      <c r="J899" s="49">
        <f t="shared" si="40"/>
        <v>0</v>
      </c>
      <c r="K899" s="42">
        <f t="shared" si="41"/>
        <v>0</v>
      </c>
    </row>
    <row r="900" s="33" customFormat="1" ht="20.1" hidden="1" customHeight="1" spans="1:11">
      <c r="A900" s="46"/>
      <c r="B900" s="54"/>
      <c r="C900" s="54"/>
      <c r="D900" s="49"/>
      <c r="E900" s="49"/>
      <c r="F900" s="51">
        <v>2130322</v>
      </c>
      <c r="G900" s="52" t="s">
        <v>721</v>
      </c>
      <c r="H900" s="49">
        <v>0</v>
      </c>
      <c r="I900" s="49">
        <v>0</v>
      </c>
      <c r="J900" s="49">
        <f t="shared" si="40"/>
        <v>0</v>
      </c>
      <c r="K900" s="42" t="str">
        <f t="shared" si="41"/>
        <v/>
      </c>
    </row>
    <row r="901" s="33" customFormat="1" ht="20.1" hidden="1" customHeight="1" spans="1:11">
      <c r="A901" s="46"/>
      <c r="B901" s="54"/>
      <c r="C901" s="54"/>
      <c r="D901" s="49"/>
      <c r="E901" s="49"/>
      <c r="F901" s="51">
        <v>2130333</v>
      </c>
      <c r="G901" s="52" t="s">
        <v>695</v>
      </c>
      <c r="H901" s="49">
        <v>0</v>
      </c>
      <c r="I901" s="49">
        <v>0</v>
      </c>
      <c r="J901" s="49">
        <f t="shared" si="40"/>
        <v>0</v>
      </c>
      <c r="K901" s="42" t="str">
        <f t="shared" si="41"/>
        <v/>
      </c>
    </row>
    <row r="902" s="33" customFormat="1" ht="20.1" hidden="1" customHeight="1" spans="1:11">
      <c r="A902" s="46"/>
      <c r="B902" s="54"/>
      <c r="C902" s="54"/>
      <c r="D902" s="49"/>
      <c r="E902" s="49"/>
      <c r="F902" s="51">
        <v>2130334</v>
      </c>
      <c r="G902" s="52" t="s">
        <v>722</v>
      </c>
      <c r="H902" s="49">
        <v>10</v>
      </c>
      <c r="I902" s="49">
        <v>10</v>
      </c>
      <c r="J902" s="49">
        <f t="shared" si="40"/>
        <v>0</v>
      </c>
      <c r="K902" s="42">
        <f t="shared" si="41"/>
        <v>0</v>
      </c>
    </row>
    <row r="903" s="33" customFormat="1" ht="20.1" hidden="1" customHeight="1" spans="1:11">
      <c r="A903" s="46"/>
      <c r="B903" s="54"/>
      <c r="C903" s="54"/>
      <c r="D903" s="49"/>
      <c r="E903" s="49"/>
      <c r="F903" s="51">
        <v>2130335</v>
      </c>
      <c r="G903" s="52" t="s">
        <v>723</v>
      </c>
      <c r="H903" s="49">
        <v>21</v>
      </c>
      <c r="I903" s="49">
        <v>21</v>
      </c>
      <c r="J903" s="49">
        <f t="shared" si="40"/>
        <v>0</v>
      </c>
      <c r="K903" s="42">
        <f t="shared" si="41"/>
        <v>0</v>
      </c>
    </row>
    <row r="904" s="33" customFormat="1" ht="20.1" hidden="1" customHeight="1" spans="1:11">
      <c r="A904" s="46"/>
      <c r="B904" s="54"/>
      <c r="C904" s="54"/>
      <c r="D904" s="49"/>
      <c r="E904" s="49"/>
      <c r="F904" s="51">
        <v>2130336</v>
      </c>
      <c r="G904" s="52" t="s">
        <v>724</v>
      </c>
      <c r="H904" s="49">
        <v>0</v>
      </c>
      <c r="I904" s="49">
        <v>0</v>
      </c>
      <c r="J904" s="49">
        <f t="shared" si="40"/>
        <v>0</v>
      </c>
      <c r="K904" s="42" t="str">
        <f t="shared" si="41"/>
        <v/>
      </c>
    </row>
    <row r="905" s="33" customFormat="1" ht="20.1" hidden="1" customHeight="1" spans="1:11">
      <c r="A905" s="46"/>
      <c r="B905" s="54"/>
      <c r="C905" s="54"/>
      <c r="D905" s="49"/>
      <c r="E905" s="49"/>
      <c r="F905" s="51">
        <v>2130337</v>
      </c>
      <c r="G905" s="52" t="s">
        <v>725</v>
      </c>
      <c r="H905" s="49">
        <v>0</v>
      </c>
      <c r="I905" s="49">
        <v>0</v>
      </c>
      <c r="J905" s="49">
        <f t="shared" si="40"/>
        <v>0</v>
      </c>
      <c r="K905" s="42" t="str">
        <f t="shared" si="41"/>
        <v/>
      </c>
    </row>
    <row r="906" s="33" customFormat="1" ht="20.1" hidden="1" customHeight="1" spans="1:11">
      <c r="A906" s="46"/>
      <c r="B906" s="54"/>
      <c r="C906" s="54"/>
      <c r="D906" s="49"/>
      <c r="E906" s="49"/>
      <c r="F906" s="51">
        <v>2130399</v>
      </c>
      <c r="G906" s="52" t="s">
        <v>726</v>
      </c>
      <c r="H906" s="49">
        <v>178</v>
      </c>
      <c r="I906" s="49">
        <v>178</v>
      </c>
      <c r="J906" s="49">
        <f t="shared" si="40"/>
        <v>0</v>
      </c>
      <c r="K906" s="42">
        <f t="shared" si="41"/>
        <v>0</v>
      </c>
    </row>
    <row r="907" s="33" customFormat="1" ht="20.1" hidden="1" customHeight="1" spans="1:11">
      <c r="A907" s="46"/>
      <c r="B907" s="54"/>
      <c r="C907" s="54"/>
      <c r="D907" s="49"/>
      <c r="E907" s="49"/>
      <c r="F907" s="51">
        <v>21305</v>
      </c>
      <c r="G907" s="52" t="s">
        <v>727</v>
      </c>
      <c r="H907" s="49">
        <f>SUM(H908:H917)</f>
        <v>40</v>
      </c>
      <c r="I907" s="49">
        <f>SUM(I908:I917)</f>
        <v>40</v>
      </c>
      <c r="J907" s="49">
        <f t="shared" ref="J907:J970" si="42">I907-H907</f>
        <v>0</v>
      </c>
      <c r="K907" s="42">
        <f t="shared" si="41"/>
        <v>0</v>
      </c>
    </row>
    <row r="908" s="33" customFormat="1" ht="20.1" hidden="1" customHeight="1" spans="1:11">
      <c r="A908" s="46"/>
      <c r="B908" s="54"/>
      <c r="C908" s="54"/>
      <c r="D908" s="49"/>
      <c r="E908" s="49"/>
      <c r="F908" s="51">
        <v>2130501</v>
      </c>
      <c r="G908" s="52" t="s">
        <v>19</v>
      </c>
      <c r="H908" s="49">
        <v>0</v>
      </c>
      <c r="I908" s="49">
        <v>0</v>
      </c>
      <c r="J908" s="49">
        <f t="shared" si="42"/>
        <v>0</v>
      </c>
      <c r="K908" s="42" t="str">
        <f t="shared" si="41"/>
        <v/>
      </c>
    </row>
    <row r="909" s="33" customFormat="1" ht="20.1" hidden="1" customHeight="1" spans="1:11">
      <c r="A909" s="46"/>
      <c r="B909" s="54"/>
      <c r="C909" s="54"/>
      <c r="D909" s="49"/>
      <c r="E909" s="49"/>
      <c r="F909" s="51">
        <v>2130502</v>
      </c>
      <c r="G909" s="52" t="s">
        <v>21</v>
      </c>
      <c r="H909" s="49">
        <v>0</v>
      </c>
      <c r="I909" s="49">
        <v>0</v>
      </c>
      <c r="J909" s="49">
        <f t="shared" si="42"/>
        <v>0</v>
      </c>
      <c r="K909" s="42" t="str">
        <f t="shared" si="41"/>
        <v/>
      </c>
    </row>
    <row r="910" s="33" customFormat="1" ht="20.1" hidden="1" customHeight="1" spans="1:11">
      <c r="A910" s="46"/>
      <c r="B910" s="54"/>
      <c r="C910" s="54"/>
      <c r="D910" s="49"/>
      <c r="E910" s="49"/>
      <c r="F910" s="51">
        <v>2130503</v>
      </c>
      <c r="G910" s="52" t="s">
        <v>23</v>
      </c>
      <c r="H910" s="49">
        <v>0</v>
      </c>
      <c r="I910" s="49">
        <v>0</v>
      </c>
      <c r="J910" s="49">
        <f t="shared" si="42"/>
        <v>0</v>
      </c>
      <c r="K910" s="42" t="str">
        <f t="shared" si="41"/>
        <v/>
      </c>
    </row>
    <row r="911" s="33" customFormat="1" ht="20.1" hidden="1" customHeight="1" spans="1:11">
      <c r="A911" s="46"/>
      <c r="B911" s="54"/>
      <c r="C911" s="54"/>
      <c r="D911" s="49"/>
      <c r="E911" s="49"/>
      <c r="F911" s="51">
        <v>2130504</v>
      </c>
      <c r="G911" s="52" t="s">
        <v>728</v>
      </c>
      <c r="H911" s="49">
        <v>0</v>
      </c>
      <c r="I911" s="49">
        <v>0</v>
      </c>
      <c r="J911" s="49">
        <f t="shared" si="42"/>
        <v>0</v>
      </c>
      <c r="K911" s="42" t="str">
        <f t="shared" si="41"/>
        <v/>
      </c>
    </row>
    <row r="912" s="33" customFormat="1" ht="20.1" hidden="1" customHeight="1" spans="1:11">
      <c r="A912" s="46"/>
      <c r="B912" s="54"/>
      <c r="C912" s="54"/>
      <c r="D912" s="49"/>
      <c r="E912" s="49"/>
      <c r="F912" s="51">
        <v>2130505</v>
      </c>
      <c r="G912" s="52" t="s">
        <v>729</v>
      </c>
      <c r="H912" s="49">
        <v>0</v>
      </c>
      <c r="I912" s="49">
        <v>0</v>
      </c>
      <c r="J912" s="49">
        <f t="shared" si="42"/>
        <v>0</v>
      </c>
      <c r="K912" s="42" t="str">
        <f t="shared" si="41"/>
        <v/>
      </c>
    </row>
    <row r="913" s="33" customFormat="1" ht="20.1" hidden="1" customHeight="1" spans="1:11">
      <c r="A913" s="46"/>
      <c r="B913" s="54"/>
      <c r="C913" s="54"/>
      <c r="D913" s="49"/>
      <c r="E913" s="49"/>
      <c r="F913" s="51">
        <v>2130506</v>
      </c>
      <c r="G913" s="52" t="s">
        <v>730</v>
      </c>
      <c r="H913" s="49">
        <v>0</v>
      </c>
      <c r="I913" s="49">
        <v>0</v>
      </c>
      <c r="J913" s="49">
        <f t="shared" si="42"/>
        <v>0</v>
      </c>
      <c r="K913" s="42" t="str">
        <f t="shared" si="41"/>
        <v/>
      </c>
    </row>
    <row r="914" s="33" customFormat="1" ht="20.1" hidden="1" customHeight="1" spans="1:11">
      <c r="A914" s="46"/>
      <c r="B914" s="54"/>
      <c r="C914" s="54"/>
      <c r="D914" s="49"/>
      <c r="E914" s="49"/>
      <c r="F914" s="51">
        <v>2130507</v>
      </c>
      <c r="G914" s="52" t="s">
        <v>731</v>
      </c>
      <c r="H914" s="49">
        <v>0</v>
      </c>
      <c r="I914" s="49">
        <v>0</v>
      </c>
      <c r="J914" s="49">
        <f t="shared" si="42"/>
        <v>0</v>
      </c>
      <c r="K914" s="42" t="str">
        <f t="shared" si="41"/>
        <v/>
      </c>
    </row>
    <row r="915" s="33" customFormat="1" ht="20.1" hidden="1" customHeight="1" spans="1:11">
      <c r="A915" s="46"/>
      <c r="B915" s="54"/>
      <c r="C915" s="54"/>
      <c r="D915" s="49"/>
      <c r="E915" s="49"/>
      <c r="F915" s="51">
        <v>2130508</v>
      </c>
      <c r="G915" s="52" t="s">
        <v>732</v>
      </c>
      <c r="H915" s="49">
        <v>0</v>
      </c>
      <c r="I915" s="49">
        <v>0</v>
      </c>
      <c r="J915" s="49">
        <f t="shared" si="42"/>
        <v>0</v>
      </c>
      <c r="K915" s="42" t="str">
        <f t="shared" si="41"/>
        <v/>
      </c>
    </row>
    <row r="916" s="33" customFormat="1" ht="20.1" hidden="1" customHeight="1" spans="1:11">
      <c r="A916" s="46"/>
      <c r="B916" s="54"/>
      <c r="C916" s="54"/>
      <c r="D916" s="49"/>
      <c r="E916" s="49"/>
      <c r="F916" s="51">
        <v>2130550</v>
      </c>
      <c r="G916" s="52" t="s">
        <v>733</v>
      </c>
      <c r="H916" s="49">
        <v>0</v>
      </c>
      <c r="I916" s="49">
        <v>0</v>
      </c>
      <c r="J916" s="49">
        <f t="shared" si="42"/>
        <v>0</v>
      </c>
      <c r="K916" s="50" t="str">
        <f t="shared" si="41"/>
        <v/>
      </c>
    </row>
    <row r="917" s="33" customFormat="1" ht="20.1" hidden="1" customHeight="1" spans="1:11">
      <c r="A917" s="46"/>
      <c r="B917" s="54"/>
      <c r="C917" s="54"/>
      <c r="D917" s="49"/>
      <c r="E917" s="49"/>
      <c r="F917" s="51">
        <v>2130599</v>
      </c>
      <c r="G917" s="52" t="s">
        <v>734</v>
      </c>
      <c r="H917" s="49">
        <v>40</v>
      </c>
      <c r="I917" s="49">
        <v>40</v>
      </c>
      <c r="J917" s="49">
        <f t="shared" si="42"/>
        <v>0</v>
      </c>
      <c r="K917" s="50">
        <f t="shared" si="41"/>
        <v>0</v>
      </c>
    </row>
    <row r="918" s="33" customFormat="1" ht="20.1" customHeight="1" spans="1:11">
      <c r="A918" s="46"/>
      <c r="B918" s="54"/>
      <c r="C918" s="54"/>
      <c r="D918" s="49"/>
      <c r="E918" s="49"/>
      <c r="F918" s="51">
        <v>21307</v>
      </c>
      <c r="G918" s="52" t="s">
        <v>735</v>
      </c>
      <c r="H918" s="49">
        <f>SUM(H919:H924)</f>
        <v>1725</v>
      </c>
      <c r="I918" s="49">
        <f>SUM(I919:I924)</f>
        <v>201</v>
      </c>
      <c r="J918" s="49">
        <f t="shared" si="42"/>
        <v>-1524</v>
      </c>
      <c r="K918" s="50">
        <f t="shared" si="41"/>
        <v>-0.883478260869565</v>
      </c>
    </row>
    <row r="919" s="33" customFormat="1" ht="20.1" hidden="1" customHeight="1" spans="1:11">
      <c r="A919" s="46"/>
      <c r="B919" s="54"/>
      <c r="C919" s="54"/>
      <c r="D919" s="49"/>
      <c r="E919" s="49"/>
      <c r="F919" s="51">
        <v>2130701</v>
      </c>
      <c r="G919" s="52" t="s">
        <v>736</v>
      </c>
      <c r="H919" s="49">
        <v>0</v>
      </c>
      <c r="I919" s="49">
        <v>0</v>
      </c>
      <c r="J919" s="49">
        <f t="shared" si="42"/>
        <v>0</v>
      </c>
      <c r="K919" s="50" t="str">
        <f t="shared" si="41"/>
        <v/>
      </c>
    </row>
    <row r="920" s="33" customFormat="1" ht="20.1" hidden="1" customHeight="1" spans="1:11">
      <c r="A920" s="46"/>
      <c r="B920" s="54"/>
      <c r="C920" s="54"/>
      <c r="D920" s="49"/>
      <c r="E920" s="49"/>
      <c r="F920" s="51">
        <v>2130704</v>
      </c>
      <c r="G920" s="52" t="s">
        <v>737</v>
      </c>
      <c r="H920" s="49">
        <v>0</v>
      </c>
      <c r="I920" s="49">
        <v>0</v>
      </c>
      <c r="J920" s="49">
        <f t="shared" si="42"/>
        <v>0</v>
      </c>
      <c r="K920" s="50" t="str">
        <f t="shared" si="41"/>
        <v/>
      </c>
    </row>
    <row r="921" s="33" customFormat="1" ht="20.1" customHeight="1" spans="1:11">
      <c r="A921" s="46"/>
      <c r="B921" s="54"/>
      <c r="C921" s="54"/>
      <c r="D921" s="49"/>
      <c r="E921" s="49"/>
      <c r="F921" s="51">
        <v>2130705</v>
      </c>
      <c r="G921" s="52" t="s">
        <v>738</v>
      </c>
      <c r="H921" s="49">
        <v>1725</v>
      </c>
      <c r="I921" s="49">
        <v>201</v>
      </c>
      <c r="J921" s="49">
        <f t="shared" si="42"/>
        <v>-1524</v>
      </c>
      <c r="K921" s="50">
        <f t="shared" si="41"/>
        <v>-0.883478260869565</v>
      </c>
    </row>
    <row r="922" s="33" customFormat="1" ht="20.1" hidden="1" customHeight="1" spans="1:11">
      <c r="A922" s="46"/>
      <c r="B922" s="54"/>
      <c r="C922" s="54"/>
      <c r="D922" s="49"/>
      <c r="E922" s="49"/>
      <c r="F922" s="51">
        <v>2130706</v>
      </c>
      <c r="G922" s="52" t="s">
        <v>739</v>
      </c>
      <c r="H922" s="49">
        <v>0</v>
      </c>
      <c r="I922" s="49">
        <v>0</v>
      </c>
      <c r="J922" s="49">
        <f t="shared" si="42"/>
        <v>0</v>
      </c>
      <c r="K922" s="50" t="str">
        <f t="shared" si="41"/>
        <v/>
      </c>
    </row>
    <row r="923" s="33" customFormat="1" ht="20.1" hidden="1" customHeight="1" spans="1:11">
      <c r="A923" s="46"/>
      <c r="B923" s="54"/>
      <c r="C923" s="54"/>
      <c r="D923" s="49"/>
      <c r="E923" s="49"/>
      <c r="F923" s="51">
        <v>2130707</v>
      </c>
      <c r="G923" s="52" t="s">
        <v>740</v>
      </c>
      <c r="H923" s="49">
        <v>0</v>
      </c>
      <c r="I923" s="49">
        <v>0</v>
      </c>
      <c r="J923" s="49">
        <f t="shared" si="42"/>
        <v>0</v>
      </c>
      <c r="K923" s="50" t="str">
        <f t="shared" si="41"/>
        <v/>
      </c>
    </row>
    <row r="924" s="33" customFormat="1" ht="20.1" hidden="1" customHeight="1" spans="1:11">
      <c r="A924" s="46"/>
      <c r="B924" s="54"/>
      <c r="C924" s="54"/>
      <c r="D924" s="49"/>
      <c r="E924" s="49"/>
      <c r="F924" s="51">
        <v>2130799</v>
      </c>
      <c r="G924" s="52" t="s">
        <v>741</v>
      </c>
      <c r="H924" s="49">
        <v>0</v>
      </c>
      <c r="I924" s="49">
        <v>0</v>
      </c>
      <c r="J924" s="49">
        <f t="shared" si="42"/>
        <v>0</v>
      </c>
      <c r="K924" s="42" t="str">
        <f t="shared" si="41"/>
        <v/>
      </c>
    </row>
    <row r="925" s="33" customFormat="1" ht="20.1" hidden="1" customHeight="1" spans="1:11">
      <c r="A925" s="46"/>
      <c r="B925" s="54"/>
      <c r="C925" s="54"/>
      <c r="D925" s="49"/>
      <c r="E925" s="49"/>
      <c r="F925" s="51">
        <v>21308</v>
      </c>
      <c r="G925" s="52" t="s">
        <v>742</v>
      </c>
      <c r="H925" s="49">
        <f>SUM(H926:H931)</f>
        <v>1215</v>
      </c>
      <c r="I925" s="49">
        <f>SUM(I926:I931)</f>
        <v>1215</v>
      </c>
      <c r="J925" s="49">
        <f t="shared" si="42"/>
        <v>0</v>
      </c>
      <c r="K925" s="42">
        <f t="shared" si="41"/>
        <v>0</v>
      </c>
    </row>
    <row r="926" s="33" customFormat="1" ht="20.1" hidden="1" customHeight="1" spans="1:11">
      <c r="A926" s="46"/>
      <c r="B926" s="54"/>
      <c r="C926" s="54"/>
      <c r="D926" s="49"/>
      <c r="E926" s="49"/>
      <c r="F926" s="51">
        <v>2130801</v>
      </c>
      <c r="G926" s="52" t="s">
        <v>743</v>
      </c>
      <c r="H926" s="49">
        <v>0</v>
      </c>
      <c r="I926" s="49">
        <v>0</v>
      </c>
      <c r="J926" s="49">
        <f t="shared" si="42"/>
        <v>0</v>
      </c>
      <c r="K926" s="42" t="str">
        <f t="shared" si="41"/>
        <v/>
      </c>
    </row>
    <row r="927" s="33" customFormat="1" ht="20.1" hidden="1" customHeight="1" spans="1:11">
      <c r="A927" s="46"/>
      <c r="B927" s="54"/>
      <c r="C927" s="54"/>
      <c r="D927" s="49"/>
      <c r="E927" s="49"/>
      <c r="F927" s="51">
        <v>2130802</v>
      </c>
      <c r="G927" s="52" t="s">
        <v>744</v>
      </c>
      <c r="H927" s="49">
        <v>0</v>
      </c>
      <c r="I927" s="49">
        <v>0</v>
      </c>
      <c r="J927" s="49">
        <f t="shared" si="42"/>
        <v>0</v>
      </c>
      <c r="K927" s="42" t="str">
        <f t="shared" si="41"/>
        <v/>
      </c>
    </row>
    <row r="928" s="33" customFormat="1" ht="20.1" hidden="1" customHeight="1" spans="1:11">
      <c r="A928" s="46"/>
      <c r="B928" s="54"/>
      <c r="C928" s="54"/>
      <c r="D928" s="49"/>
      <c r="E928" s="49"/>
      <c r="F928" s="51">
        <v>2130803</v>
      </c>
      <c r="G928" s="52" t="s">
        <v>745</v>
      </c>
      <c r="H928" s="49">
        <v>1215</v>
      </c>
      <c r="I928" s="49">
        <v>1215</v>
      </c>
      <c r="J928" s="49">
        <f t="shared" si="42"/>
        <v>0</v>
      </c>
      <c r="K928" s="42">
        <f t="shared" si="41"/>
        <v>0</v>
      </c>
    </row>
    <row r="929" s="33" customFormat="1" ht="20.1" hidden="1" customHeight="1" spans="1:11">
      <c r="A929" s="46"/>
      <c r="B929" s="54"/>
      <c r="C929" s="54"/>
      <c r="D929" s="49"/>
      <c r="E929" s="49"/>
      <c r="F929" s="51">
        <v>2130804</v>
      </c>
      <c r="G929" s="52" t="s">
        <v>746</v>
      </c>
      <c r="H929" s="49">
        <v>0</v>
      </c>
      <c r="I929" s="49">
        <v>0</v>
      </c>
      <c r="J929" s="49">
        <f t="shared" si="42"/>
        <v>0</v>
      </c>
      <c r="K929" s="42" t="str">
        <f t="shared" si="41"/>
        <v/>
      </c>
    </row>
    <row r="930" s="33" customFormat="1" ht="20.1" hidden="1" customHeight="1" spans="1:11">
      <c r="A930" s="46"/>
      <c r="B930" s="54"/>
      <c r="C930" s="54"/>
      <c r="D930" s="49"/>
      <c r="E930" s="49"/>
      <c r="F930" s="51">
        <v>2130805</v>
      </c>
      <c r="G930" s="52" t="s">
        <v>747</v>
      </c>
      <c r="H930" s="49">
        <v>0</v>
      </c>
      <c r="I930" s="49">
        <v>0</v>
      </c>
      <c r="J930" s="49">
        <f t="shared" si="42"/>
        <v>0</v>
      </c>
      <c r="K930" s="42" t="str">
        <f t="shared" si="41"/>
        <v/>
      </c>
    </row>
    <row r="931" s="33" customFormat="1" ht="20.1" hidden="1" customHeight="1" spans="1:11">
      <c r="A931" s="46"/>
      <c r="B931" s="54"/>
      <c r="C931" s="54"/>
      <c r="D931" s="49"/>
      <c r="E931" s="49"/>
      <c r="F931" s="51">
        <v>2130899</v>
      </c>
      <c r="G931" s="52" t="s">
        <v>748</v>
      </c>
      <c r="H931" s="49">
        <v>0</v>
      </c>
      <c r="I931" s="49">
        <v>0</v>
      </c>
      <c r="J931" s="49">
        <f t="shared" si="42"/>
        <v>0</v>
      </c>
      <c r="K931" s="42" t="str">
        <f t="shared" si="41"/>
        <v/>
      </c>
    </row>
    <row r="932" s="33" customFormat="1" ht="20.1" hidden="1" customHeight="1" spans="1:11">
      <c r="A932" s="46"/>
      <c r="B932" s="54"/>
      <c r="C932" s="54"/>
      <c r="D932" s="49"/>
      <c r="E932" s="49"/>
      <c r="F932" s="51">
        <v>21309</v>
      </c>
      <c r="G932" s="52" t="s">
        <v>749</v>
      </c>
      <c r="H932" s="49">
        <f>SUM(H933:H934)</f>
        <v>2</v>
      </c>
      <c r="I932" s="49">
        <f>SUM(I933:I934)</f>
        <v>2</v>
      </c>
      <c r="J932" s="49">
        <f t="shared" si="42"/>
        <v>0</v>
      </c>
      <c r="K932" s="42">
        <f t="shared" si="41"/>
        <v>0</v>
      </c>
    </row>
    <row r="933" s="33" customFormat="1" ht="20.1" hidden="1" customHeight="1" spans="1:11">
      <c r="A933" s="46"/>
      <c r="B933" s="54"/>
      <c r="C933" s="54"/>
      <c r="D933" s="49"/>
      <c r="E933" s="49"/>
      <c r="F933" s="51">
        <v>2130901</v>
      </c>
      <c r="G933" s="52" t="s">
        <v>750</v>
      </c>
      <c r="H933" s="49">
        <v>0</v>
      </c>
      <c r="I933" s="49">
        <v>0</v>
      </c>
      <c r="J933" s="49">
        <f t="shared" si="42"/>
        <v>0</v>
      </c>
      <c r="K933" s="42" t="str">
        <f t="shared" si="41"/>
        <v/>
      </c>
    </row>
    <row r="934" s="33" customFormat="1" ht="20.1" hidden="1" customHeight="1" spans="1:11">
      <c r="A934" s="46"/>
      <c r="B934" s="54"/>
      <c r="C934" s="54"/>
      <c r="D934" s="49"/>
      <c r="E934" s="49"/>
      <c r="F934" s="51">
        <v>2130999</v>
      </c>
      <c r="G934" s="52" t="s">
        <v>751</v>
      </c>
      <c r="H934" s="49">
        <v>2</v>
      </c>
      <c r="I934" s="49">
        <v>2</v>
      </c>
      <c r="J934" s="49">
        <f t="shared" si="42"/>
        <v>0</v>
      </c>
      <c r="K934" s="42">
        <f t="shared" si="41"/>
        <v>0</v>
      </c>
    </row>
    <row r="935" s="33" customFormat="1" ht="20.1" hidden="1" customHeight="1" spans="1:11">
      <c r="A935" s="46"/>
      <c r="B935" s="54"/>
      <c r="C935" s="54"/>
      <c r="D935" s="49"/>
      <c r="E935" s="49"/>
      <c r="F935" s="51">
        <v>21399</v>
      </c>
      <c r="G935" s="52" t="s">
        <v>752</v>
      </c>
      <c r="H935" s="49">
        <f>SUM(H936:H937)</f>
        <v>32</v>
      </c>
      <c r="I935" s="49">
        <f>SUM(I936:I937)</f>
        <v>32</v>
      </c>
      <c r="J935" s="49">
        <f t="shared" si="42"/>
        <v>0</v>
      </c>
      <c r="K935" s="42">
        <f t="shared" si="41"/>
        <v>0</v>
      </c>
    </row>
    <row r="936" s="33" customFormat="1" ht="20.1" hidden="1" customHeight="1" spans="1:11">
      <c r="A936" s="46"/>
      <c r="B936" s="54"/>
      <c r="C936" s="54"/>
      <c r="D936" s="49"/>
      <c r="E936" s="49"/>
      <c r="F936" s="51">
        <v>2139901</v>
      </c>
      <c r="G936" s="52" t="s">
        <v>753</v>
      </c>
      <c r="H936" s="49">
        <v>0</v>
      </c>
      <c r="I936" s="49">
        <v>0</v>
      </c>
      <c r="J936" s="49">
        <f t="shared" si="42"/>
        <v>0</v>
      </c>
      <c r="K936" s="42" t="str">
        <f t="shared" si="41"/>
        <v/>
      </c>
    </row>
    <row r="937" s="33" customFormat="1" ht="20.1" hidden="1" customHeight="1" spans="1:11">
      <c r="A937" s="46"/>
      <c r="B937" s="54"/>
      <c r="C937" s="54"/>
      <c r="D937" s="49"/>
      <c r="E937" s="49"/>
      <c r="F937" s="51">
        <v>2139999</v>
      </c>
      <c r="G937" s="52" t="s">
        <v>754</v>
      </c>
      <c r="H937" s="49">
        <v>32</v>
      </c>
      <c r="I937" s="49">
        <v>32</v>
      </c>
      <c r="J937" s="49">
        <f t="shared" si="42"/>
        <v>0</v>
      </c>
      <c r="K937" s="42">
        <f t="shared" si="41"/>
        <v>0</v>
      </c>
    </row>
    <row r="938" s="33" customFormat="1" ht="20.1" customHeight="1" spans="1:11">
      <c r="A938" s="46"/>
      <c r="B938" s="54"/>
      <c r="C938" s="54"/>
      <c r="D938" s="49"/>
      <c r="E938" s="50"/>
      <c r="F938" s="43">
        <v>214</v>
      </c>
      <c r="G938" s="44" t="s">
        <v>755</v>
      </c>
      <c r="H938" s="45">
        <f>H939+H962+H972+H982+H987+H994+H999</f>
        <v>2718</v>
      </c>
      <c r="I938" s="45">
        <f>I939+I962+I972+I982+I987+I994+I999</f>
        <v>2718</v>
      </c>
      <c r="J938" s="45">
        <f t="shared" si="42"/>
        <v>0</v>
      </c>
      <c r="K938" s="42">
        <f t="shared" si="41"/>
        <v>0</v>
      </c>
    </row>
    <row r="939" s="33" customFormat="1" ht="20.1" hidden="1" customHeight="1" spans="1:11">
      <c r="A939" s="46"/>
      <c r="B939" s="54"/>
      <c r="C939" s="54"/>
      <c r="D939" s="49"/>
      <c r="E939" s="49"/>
      <c r="F939" s="51">
        <v>21401</v>
      </c>
      <c r="G939" s="52" t="s">
        <v>756</v>
      </c>
      <c r="H939" s="49">
        <f>SUM(H940:H961)</f>
        <v>1870</v>
      </c>
      <c r="I939" s="49">
        <f>SUM(I940:I961)</f>
        <v>1870</v>
      </c>
      <c r="J939" s="49">
        <f t="shared" si="42"/>
        <v>0</v>
      </c>
      <c r="K939" s="42">
        <f t="shared" si="41"/>
        <v>0</v>
      </c>
    </row>
    <row r="940" s="33" customFormat="1" ht="20.1" hidden="1" customHeight="1" spans="1:11">
      <c r="A940" s="46"/>
      <c r="B940" s="54"/>
      <c r="C940" s="54"/>
      <c r="D940" s="49"/>
      <c r="E940" s="49"/>
      <c r="F940" s="51">
        <v>2140101</v>
      </c>
      <c r="G940" s="52" t="s">
        <v>19</v>
      </c>
      <c r="H940" s="49">
        <v>0</v>
      </c>
      <c r="I940" s="49">
        <v>0</v>
      </c>
      <c r="J940" s="49">
        <f t="shared" si="42"/>
        <v>0</v>
      </c>
      <c r="K940" s="42" t="str">
        <f t="shared" si="41"/>
        <v/>
      </c>
    </row>
    <row r="941" s="33" customFormat="1" ht="20.1" hidden="1" customHeight="1" spans="1:11">
      <c r="A941" s="46"/>
      <c r="B941" s="54"/>
      <c r="C941" s="54"/>
      <c r="D941" s="49"/>
      <c r="E941" s="49"/>
      <c r="F941" s="51">
        <v>2140102</v>
      </c>
      <c r="G941" s="52" t="s">
        <v>21</v>
      </c>
      <c r="H941" s="49">
        <v>0</v>
      </c>
      <c r="I941" s="49">
        <v>0</v>
      </c>
      <c r="J941" s="49">
        <f t="shared" si="42"/>
        <v>0</v>
      </c>
      <c r="K941" s="42" t="str">
        <f t="shared" si="41"/>
        <v/>
      </c>
    </row>
    <row r="942" s="33" customFormat="1" ht="20.1" hidden="1" customHeight="1" spans="1:11">
      <c r="A942" s="46"/>
      <c r="B942" s="54"/>
      <c r="C942" s="54"/>
      <c r="D942" s="49"/>
      <c r="E942" s="49"/>
      <c r="F942" s="51">
        <v>2140103</v>
      </c>
      <c r="G942" s="52" t="s">
        <v>23</v>
      </c>
      <c r="H942" s="49">
        <v>0</v>
      </c>
      <c r="I942" s="49">
        <v>0</v>
      </c>
      <c r="J942" s="49">
        <f t="shared" si="42"/>
        <v>0</v>
      </c>
      <c r="K942" s="42" t="str">
        <f t="shared" si="41"/>
        <v/>
      </c>
    </row>
    <row r="943" s="33" customFormat="1" ht="20.1" hidden="1" customHeight="1" spans="1:11">
      <c r="A943" s="46"/>
      <c r="B943" s="54"/>
      <c r="C943" s="54"/>
      <c r="D943" s="49"/>
      <c r="E943" s="49"/>
      <c r="F943" s="51">
        <v>2140104</v>
      </c>
      <c r="G943" s="52" t="s">
        <v>757</v>
      </c>
      <c r="H943" s="49">
        <v>284</v>
      </c>
      <c r="I943" s="49">
        <v>284</v>
      </c>
      <c r="J943" s="49">
        <f t="shared" si="42"/>
        <v>0</v>
      </c>
      <c r="K943" s="42">
        <f t="shared" si="41"/>
        <v>0</v>
      </c>
    </row>
    <row r="944" s="33" customFormat="1" ht="20.1" hidden="1" customHeight="1" spans="1:11">
      <c r="A944" s="46"/>
      <c r="B944" s="54"/>
      <c r="C944" s="54"/>
      <c r="D944" s="49"/>
      <c r="E944" s="49"/>
      <c r="F944" s="51">
        <v>2140106</v>
      </c>
      <c r="G944" s="52" t="s">
        <v>758</v>
      </c>
      <c r="H944" s="49">
        <v>1586</v>
      </c>
      <c r="I944" s="49">
        <v>1586</v>
      </c>
      <c r="J944" s="49">
        <f t="shared" si="42"/>
        <v>0</v>
      </c>
      <c r="K944" s="42">
        <f t="shared" si="41"/>
        <v>0</v>
      </c>
    </row>
    <row r="945" s="33" customFormat="1" ht="20.1" hidden="1" customHeight="1" spans="1:11">
      <c r="A945" s="46"/>
      <c r="B945" s="54"/>
      <c r="C945" s="54"/>
      <c r="D945" s="49"/>
      <c r="E945" s="49"/>
      <c r="F945" s="51">
        <v>2140109</v>
      </c>
      <c r="G945" s="52" t="s">
        <v>759</v>
      </c>
      <c r="H945" s="49">
        <v>0</v>
      </c>
      <c r="I945" s="49">
        <v>0</v>
      </c>
      <c r="J945" s="49">
        <f t="shared" si="42"/>
        <v>0</v>
      </c>
      <c r="K945" s="42" t="str">
        <f t="shared" si="41"/>
        <v/>
      </c>
    </row>
    <row r="946" s="33" customFormat="1" ht="20.1" hidden="1" customHeight="1" spans="1:11">
      <c r="A946" s="46"/>
      <c r="B946" s="54"/>
      <c r="C946" s="54"/>
      <c r="D946" s="49"/>
      <c r="E946" s="49"/>
      <c r="F946" s="51">
        <v>2140110</v>
      </c>
      <c r="G946" s="52" t="s">
        <v>760</v>
      </c>
      <c r="H946" s="49">
        <v>0</v>
      </c>
      <c r="I946" s="49">
        <v>0</v>
      </c>
      <c r="J946" s="49">
        <f t="shared" si="42"/>
        <v>0</v>
      </c>
      <c r="K946" s="42" t="str">
        <f t="shared" si="41"/>
        <v/>
      </c>
    </row>
    <row r="947" s="33" customFormat="1" ht="20.1" hidden="1" customHeight="1" spans="1:11">
      <c r="A947" s="46"/>
      <c r="B947" s="54"/>
      <c r="C947" s="54"/>
      <c r="D947" s="49"/>
      <c r="E947" s="49"/>
      <c r="F947" s="51">
        <v>2140111</v>
      </c>
      <c r="G947" s="52" t="s">
        <v>761</v>
      </c>
      <c r="H947" s="49">
        <v>0</v>
      </c>
      <c r="I947" s="49">
        <v>0</v>
      </c>
      <c r="J947" s="49">
        <f t="shared" si="42"/>
        <v>0</v>
      </c>
      <c r="K947" s="42" t="str">
        <f t="shared" si="41"/>
        <v/>
      </c>
    </row>
    <row r="948" s="33" customFormat="1" ht="20.1" hidden="1" customHeight="1" spans="1:11">
      <c r="A948" s="46"/>
      <c r="B948" s="54"/>
      <c r="C948" s="54"/>
      <c r="D948" s="49"/>
      <c r="E948" s="49"/>
      <c r="F948" s="51">
        <v>2140112</v>
      </c>
      <c r="G948" s="52" t="s">
        <v>762</v>
      </c>
      <c r="H948" s="49">
        <v>0</v>
      </c>
      <c r="I948" s="49">
        <v>0</v>
      </c>
      <c r="J948" s="49">
        <f t="shared" si="42"/>
        <v>0</v>
      </c>
      <c r="K948" s="42" t="str">
        <f t="shared" ref="K948:K1001" si="43">IF(H948=0,"",J948/H948)</f>
        <v/>
      </c>
    </row>
    <row r="949" s="33" customFormat="1" ht="20.1" hidden="1" customHeight="1" spans="1:11">
      <c r="A949" s="46"/>
      <c r="B949" s="54"/>
      <c r="C949" s="54"/>
      <c r="D949" s="49"/>
      <c r="E949" s="49"/>
      <c r="F949" s="51">
        <v>2140114</v>
      </c>
      <c r="G949" s="52" t="s">
        <v>763</v>
      </c>
      <c r="H949" s="49">
        <v>0</v>
      </c>
      <c r="I949" s="49">
        <v>0</v>
      </c>
      <c r="J949" s="49">
        <f t="shared" si="42"/>
        <v>0</v>
      </c>
      <c r="K949" s="42" t="str">
        <f t="shared" si="43"/>
        <v/>
      </c>
    </row>
    <row r="950" s="33" customFormat="1" ht="20.1" hidden="1" customHeight="1" spans="1:11">
      <c r="A950" s="46"/>
      <c r="B950" s="54"/>
      <c r="C950" s="54"/>
      <c r="D950" s="49"/>
      <c r="E950" s="49"/>
      <c r="F950" s="51">
        <v>2140122</v>
      </c>
      <c r="G950" s="52" t="s">
        <v>764</v>
      </c>
      <c r="H950" s="49">
        <v>0</v>
      </c>
      <c r="I950" s="49">
        <v>0</v>
      </c>
      <c r="J950" s="49">
        <f t="shared" si="42"/>
        <v>0</v>
      </c>
      <c r="K950" s="42" t="str">
        <f t="shared" si="43"/>
        <v/>
      </c>
    </row>
    <row r="951" s="33" customFormat="1" ht="20.1" hidden="1" customHeight="1" spans="1:11">
      <c r="A951" s="46"/>
      <c r="B951" s="54"/>
      <c r="C951" s="54"/>
      <c r="D951" s="49"/>
      <c r="E951" s="49"/>
      <c r="F951" s="51">
        <v>2140123</v>
      </c>
      <c r="G951" s="52" t="s">
        <v>765</v>
      </c>
      <c r="H951" s="49">
        <v>0</v>
      </c>
      <c r="I951" s="49">
        <v>0</v>
      </c>
      <c r="J951" s="49">
        <f t="shared" si="42"/>
        <v>0</v>
      </c>
      <c r="K951" s="42" t="str">
        <f t="shared" si="43"/>
        <v/>
      </c>
    </row>
    <row r="952" s="33" customFormat="1" ht="20.1" hidden="1" customHeight="1" spans="1:11">
      <c r="A952" s="46"/>
      <c r="B952" s="54"/>
      <c r="C952" s="54"/>
      <c r="D952" s="49"/>
      <c r="E952" s="64"/>
      <c r="F952" s="51">
        <v>2140127</v>
      </c>
      <c r="G952" s="52" t="s">
        <v>766</v>
      </c>
      <c r="H952" s="49">
        <v>0</v>
      </c>
      <c r="I952" s="49">
        <v>0</v>
      </c>
      <c r="J952" s="49">
        <f t="shared" si="42"/>
        <v>0</v>
      </c>
      <c r="K952" s="42" t="str">
        <f t="shared" si="43"/>
        <v/>
      </c>
    </row>
    <row r="953" s="33" customFormat="1" ht="20.1" hidden="1" customHeight="1" spans="1:11">
      <c r="A953" s="46"/>
      <c r="B953" s="54"/>
      <c r="C953" s="54"/>
      <c r="D953" s="49"/>
      <c r="E953" s="64"/>
      <c r="F953" s="51">
        <v>2140128</v>
      </c>
      <c r="G953" s="52" t="s">
        <v>767</v>
      </c>
      <c r="H953" s="49">
        <v>0</v>
      </c>
      <c r="I953" s="49">
        <v>0</v>
      </c>
      <c r="J953" s="49">
        <f t="shared" si="42"/>
        <v>0</v>
      </c>
      <c r="K953" s="42" t="str">
        <f t="shared" si="43"/>
        <v/>
      </c>
    </row>
    <row r="954" s="33" customFormat="1" ht="20.1" hidden="1" customHeight="1" spans="1:11">
      <c r="A954" s="46"/>
      <c r="B954" s="54"/>
      <c r="C954" s="54"/>
      <c r="D954" s="49"/>
      <c r="E954" s="64"/>
      <c r="F954" s="51">
        <v>2140129</v>
      </c>
      <c r="G954" s="52" t="s">
        <v>768</v>
      </c>
      <c r="H954" s="49">
        <v>0</v>
      </c>
      <c r="I954" s="49">
        <v>0</v>
      </c>
      <c r="J954" s="49">
        <f t="shared" si="42"/>
        <v>0</v>
      </c>
      <c r="K954" s="42" t="str">
        <f t="shared" si="43"/>
        <v/>
      </c>
    </row>
    <row r="955" s="33" customFormat="1" ht="20.1" hidden="1" customHeight="1" spans="1:11">
      <c r="A955" s="46"/>
      <c r="B955" s="54"/>
      <c r="C955" s="54"/>
      <c r="D955" s="49"/>
      <c r="E955" s="64"/>
      <c r="F955" s="51">
        <v>2140130</v>
      </c>
      <c r="G955" s="52" t="s">
        <v>769</v>
      </c>
      <c r="H955" s="49">
        <v>0</v>
      </c>
      <c r="I955" s="49">
        <v>0</v>
      </c>
      <c r="J955" s="49">
        <f t="shared" si="42"/>
        <v>0</v>
      </c>
      <c r="K955" s="42" t="str">
        <f t="shared" si="43"/>
        <v/>
      </c>
    </row>
    <row r="956" s="33" customFormat="1" ht="20.1" hidden="1" customHeight="1" spans="1:11">
      <c r="A956" s="46"/>
      <c r="B956" s="54"/>
      <c r="C956" s="54"/>
      <c r="D956" s="49"/>
      <c r="E956" s="64"/>
      <c r="F956" s="51">
        <v>2140131</v>
      </c>
      <c r="G956" s="52" t="s">
        <v>770</v>
      </c>
      <c r="H956" s="49">
        <v>0</v>
      </c>
      <c r="I956" s="49">
        <v>0</v>
      </c>
      <c r="J956" s="49">
        <f t="shared" si="42"/>
        <v>0</v>
      </c>
      <c r="K956" s="42" t="str">
        <f t="shared" si="43"/>
        <v/>
      </c>
    </row>
    <row r="957" s="33" customFormat="1" ht="20.1" hidden="1" customHeight="1" spans="1:11">
      <c r="A957" s="46"/>
      <c r="B957" s="54"/>
      <c r="C957" s="54"/>
      <c r="D957" s="49"/>
      <c r="E957" s="64"/>
      <c r="F957" s="51">
        <v>2140133</v>
      </c>
      <c r="G957" s="52" t="s">
        <v>771</v>
      </c>
      <c r="H957" s="49">
        <v>0</v>
      </c>
      <c r="I957" s="49">
        <v>0</v>
      </c>
      <c r="J957" s="49">
        <f t="shared" si="42"/>
        <v>0</v>
      </c>
      <c r="K957" s="42" t="str">
        <f t="shared" si="43"/>
        <v/>
      </c>
    </row>
    <row r="958" s="33" customFormat="1" ht="20.1" hidden="1" customHeight="1" spans="1:11">
      <c r="A958" s="46"/>
      <c r="B958" s="54"/>
      <c r="C958" s="54"/>
      <c r="D958" s="49"/>
      <c r="E958" s="64"/>
      <c r="F958" s="51">
        <v>2140136</v>
      </c>
      <c r="G958" s="52" t="s">
        <v>772</v>
      </c>
      <c r="H958" s="49">
        <v>0</v>
      </c>
      <c r="I958" s="49">
        <v>0</v>
      </c>
      <c r="J958" s="49">
        <f t="shared" si="42"/>
        <v>0</v>
      </c>
      <c r="K958" s="42" t="str">
        <f t="shared" si="43"/>
        <v/>
      </c>
    </row>
    <row r="959" s="33" customFormat="1" ht="20.1" hidden="1" customHeight="1" spans="1:11">
      <c r="A959" s="46"/>
      <c r="B959" s="54"/>
      <c r="C959" s="54"/>
      <c r="D959" s="49"/>
      <c r="E959" s="64"/>
      <c r="F959" s="51">
        <v>2140138</v>
      </c>
      <c r="G959" s="52" t="s">
        <v>773</v>
      </c>
      <c r="H959" s="49">
        <v>0</v>
      </c>
      <c r="I959" s="49">
        <v>0</v>
      </c>
      <c r="J959" s="49">
        <f t="shared" si="42"/>
        <v>0</v>
      </c>
      <c r="K959" s="42" t="str">
        <f t="shared" si="43"/>
        <v/>
      </c>
    </row>
    <row r="960" s="33" customFormat="1" ht="20.1" hidden="1" customHeight="1" spans="1:11">
      <c r="A960" s="46"/>
      <c r="B960" s="54"/>
      <c r="C960" s="54"/>
      <c r="D960" s="49"/>
      <c r="E960" s="64"/>
      <c r="F960" s="51">
        <v>2140139</v>
      </c>
      <c r="G960" s="52" t="s">
        <v>774</v>
      </c>
      <c r="H960" s="49">
        <v>0</v>
      </c>
      <c r="I960" s="49">
        <v>0</v>
      </c>
      <c r="J960" s="49">
        <f t="shared" si="42"/>
        <v>0</v>
      </c>
      <c r="K960" s="42" t="str">
        <f t="shared" si="43"/>
        <v/>
      </c>
    </row>
    <row r="961" s="33" customFormat="1" ht="20.1" hidden="1" customHeight="1" spans="1:11">
      <c r="A961" s="46"/>
      <c r="B961" s="54"/>
      <c r="C961" s="54"/>
      <c r="D961" s="49"/>
      <c r="E961" s="64"/>
      <c r="F961" s="51">
        <v>2140199</v>
      </c>
      <c r="G961" s="52" t="s">
        <v>775</v>
      </c>
      <c r="H961" s="49">
        <v>0</v>
      </c>
      <c r="I961" s="49">
        <v>0</v>
      </c>
      <c r="J961" s="49">
        <f t="shared" si="42"/>
        <v>0</v>
      </c>
      <c r="K961" s="42" t="str">
        <f t="shared" si="43"/>
        <v/>
      </c>
    </row>
    <row r="962" s="33" customFormat="1" ht="20.1" hidden="1" customHeight="1" spans="1:11">
      <c r="A962" s="46"/>
      <c r="B962" s="54"/>
      <c r="C962" s="54"/>
      <c r="D962" s="49"/>
      <c r="E962" s="64"/>
      <c r="F962" s="51">
        <v>21402</v>
      </c>
      <c r="G962" s="52" t="s">
        <v>776</v>
      </c>
      <c r="H962" s="49">
        <f>SUM(H963:H971)</f>
        <v>0</v>
      </c>
      <c r="I962" s="49">
        <f>SUM(I963:I971)</f>
        <v>0</v>
      </c>
      <c r="J962" s="49">
        <f t="shared" si="42"/>
        <v>0</v>
      </c>
      <c r="K962" s="42" t="str">
        <f t="shared" si="43"/>
        <v/>
      </c>
    </row>
    <row r="963" s="33" customFormat="1" ht="20.1" hidden="1" customHeight="1" spans="1:11">
      <c r="A963" s="46"/>
      <c r="B963" s="54"/>
      <c r="C963" s="54"/>
      <c r="D963" s="49"/>
      <c r="E963" s="64"/>
      <c r="F963" s="51">
        <v>2140201</v>
      </c>
      <c r="G963" s="52" t="s">
        <v>19</v>
      </c>
      <c r="H963" s="49">
        <v>0</v>
      </c>
      <c r="I963" s="49">
        <v>0</v>
      </c>
      <c r="J963" s="49">
        <f t="shared" si="42"/>
        <v>0</v>
      </c>
      <c r="K963" s="42" t="str">
        <f t="shared" si="43"/>
        <v/>
      </c>
    </row>
    <row r="964" s="33" customFormat="1" ht="20.1" hidden="1" customHeight="1" spans="1:11">
      <c r="A964" s="46"/>
      <c r="B964" s="54"/>
      <c r="C964" s="54"/>
      <c r="D964" s="49"/>
      <c r="E964" s="64"/>
      <c r="F964" s="51">
        <v>2140202</v>
      </c>
      <c r="G964" s="52" t="s">
        <v>21</v>
      </c>
      <c r="H964" s="49">
        <v>0</v>
      </c>
      <c r="I964" s="49">
        <v>0</v>
      </c>
      <c r="J964" s="49">
        <f t="shared" si="42"/>
        <v>0</v>
      </c>
      <c r="K964" s="42" t="str">
        <f t="shared" si="43"/>
        <v/>
      </c>
    </row>
    <row r="965" s="33" customFormat="1" ht="20.1" hidden="1" customHeight="1" spans="1:11">
      <c r="A965" s="46"/>
      <c r="B965" s="54"/>
      <c r="C965" s="54"/>
      <c r="D965" s="49"/>
      <c r="E965" s="64"/>
      <c r="F965" s="51">
        <v>2140203</v>
      </c>
      <c r="G965" s="52" t="s">
        <v>23</v>
      </c>
      <c r="H965" s="49">
        <v>0</v>
      </c>
      <c r="I965" s="49">
        <v>0</v>
      </c>
      <c r="J965" s="49">
        <f t="shared" si="42"/>
        <v>0</v>
      </c>
      <c r="K965" s="42" t="str">
        <f t="shared" si="43"/>
        <v/>
      </c>
    </row>
    <row r="966" s="33" customFormat="1" ht="20.1" hidden="1" customHeight="1" spans="1:11">
      <c r="A966" s="46"/>
      <c r="B966" s="54"/>
      <c r="C966" s="54"/>
      <c r="D966" s="49"/>
      <c r="E966" s="64"/>
      <c r="F966" s="51">
        <v>2140204</v>
      </c>
      <c r="G966" s="52" t="s">
        <v>777</v>
      </c>
      <c r="H966" s="49">
        <v>0</v>
      </c>
      <c r="I966" s="49">
        <v>0</v>
      </c>
      <c r="J966" s="49">
        <f t="shared" si="42"/>
        <v>0</v>
      </c>
      <c r="K966" s="42" t="str">
        <f t="shared" si="43"/>
        <v/>
      </c>
    </row>
    <row r="967" s="33" customFormat="1" ht="20.1" hidden="1" customHeight="1" spans="1:11">
      <c r="A967" s="46"/>
      <c r="B967" s="54"/>
      <c r="C967" s="54"/>
      <c r="D967" s="49"/>
      <c r="E967" s="64"/>
      <c r="F967" s="51">
        <v>2140205</v>
      </c>
      <c r="G967" s="52" t="s">
        <v>778</v>
      </c>
      <c r="H967" s="49">
        <v>0</v>
      </c>
      <c r="I967" s="49">
        <v>0</v>
      </c>
      <c r="J967" s="49">
        <f t="shared" si="42"/>
        <v>0</v>
      </c>
      <c r="K967" s="42" t="str">
        <f t="shared" si="43"/>
        <v/>
      </c>
    </row>
    <row r="968" s="33" customFormat="1" ht="20.1" hidden="1" customHeight="1" spans="1:11">
      <c r="A968" s="46"/>
      <c r="B968" s="54"/>
      <c r="C968" s="54"/>
      <c r="D968" s="49"/>
      <c r="E968" s="64"/>
      <c r="F968" s="51">
        <v>2140206</v>
      </c>
      <c r="G968" s="52" t="s">
        <v>779</v>
      </c>
      <c r="H968" s="49">
        <v>0</v>
      </c>
      <c r="I968" s="49">
        <v>0</v>
      </c>
      <c r="J968" s="49">
        <f t="shared" si="42"/>
        <v>0</v>
      </c>
      <c r="K968" s="42" t="str">
        <f t="shared" si="43"/>
        <v/>
      </c>
    </row>
    <row r="969" s="33" customFormat="1" ht="20.1" hidden="1" customHeight="1" spans="1:11">
      <c r="A969" s="46"/>
      <c r="B969" s="54"/>
      <c r="C969" s="54"/>
      <c r="D969" s="49"/>
      <c r="E969" s="64"/>
      <c r="F969" s="51">
        <v>2140207</v>
      </c>
      <c r="G969" s="52" t="s">
        <v>780</v>
      </c>
      <c r="H969" s="49">
        <v>0</v>
      </c>
      <c r="I969" s="49">
        <v>0</v>
      </c>
      <c r="J969" s="49">
        <f t="shared" si="42"/>
        <v>0</v>
      </c>
      <c r="K969" s="42" t="str">
        <f t="shared" si="43"/>
        <v/>
      </c>
    </row>
    <row r="970" s="33" customFormat="1" ht="20.1" hidden="1" customHeight="1" spans="1:11">
      <c r="A970" s="46"/>
      <c r="B970" s="54"/>
      <c r="C970" s="54"/>
      <c r="D970" s="49"/>
      <c r="E970" s="64"/>
      <c r="F970" s="51">
        <v>2140208</v>
      </c>
      <c r="G970" s="52" t="s">
        <v>781</v>
      </c>
      <c r="H970" s="49">
        <v>0</v>
      </c>
      <c r="I970" s="49">
        <v>0</v>
      </c>
      <c r="J970" s="49">
        <f t="shared" si="42"/>
        <v>0</v>
      </c>
      <c r="K970" s="42" t="str">
        <f t="shared" si="43"/>
        <v/>
      </c>
    </row>
    <row r="971" s="33" customFormat="1" ht="20.1" hidden="1" customHeight="1" spans="1:11">
      <c r="A971" s="46"/>
      <c r="B971" s="54"/>
      <c r="C971" s="54"/>
      <c r="D971" s="49"/>
      <c r="E971" s="64"/>
      <c r="F971" s="51">
        <v>2140299</v>
      </c>
      <c r="G971" s="52" t="s">
        <v>782</v>
      </c>
      <c r="H971" s="49">
        <v>0</v>
      </c>
      <c r="I971" s="49">
        <v>0</v>
      </c>
      <c r="J971" s="49">
        <f t="shared" ref="J971:J1034" si="44">I971-H971</f>
        <v>0</v>
      </c>
      <c r="K971" s="42" t="str">
        <f t="shared" si="43"/>
        <v/>
      </c>
    </row>
    <row r="972" s="33" customFormat="1" ht="20.1" hidden="1" customHeight="1" spans="1:11">
      <c r="A972" s="46"/>
      <c r="B972" s="54"/>
      <c r="C972" s="54"/>
      <c r="D972" s="49"/>
      <c r="E972" s="64"/>
      <c r="F972" s="51">
        <v>21403</v>
      </c>
      <c r="G972" s="52" t="s">
        <v>783</v>
      </c>
      <c r="H972" s="49">
        <f>SUM(H973:H981)</f>
        <v>0</v>
      </c>
      <c r="I972" s="49">
        <f>SUM(I973:I981)</f>
        <v>0</v>
      </c>
      <c r="J972" s="49">
        <f t="shared" si="44"/>
        <v>0</v>
      </c>
      <c r="K972" s="42" t="str">
        <f t="shared" si="43"/>
        <v/>
      </c>
    </row>
    <row r="973" s="33" customFormat="1" ht="20.1" hidden="1" customHeight="1" spans="1:11">
      <c r="A973" s="46"/>
      <c r="B973" s="54"/>
      <c r="C973" s="54"/>
      <c r="D973" s="49"/>
      <c r="E973" s="64"/>
      <c r="F973" s="51">
        <v>2140301</v>
      </c>
      <c r="G973" s="52" t="s">
        <v>19</v>
      </c>
      <c r="H973" s="49">
        <v>0</v>
      </c>
      <c r="I973" s="49">
        <v>0</v>
      </c>
      <c r="J973" s="49">
        <f t="shared" si="44"/>
        <v>0</v>
      </c>
      <c r="K973" s="42" t="str">
        <f t="shared" si="43"/>
        <v/>
      </c>
    </row>
    <row r="974" s="33" customFormat="1" ht="20.1" hidden="1" customHeight="1" spans="1:11">
      <c r="A974" s="46"/>
      <c r="B974" s="54"/>
      <c r="C974" s="54"/>
      <c r="D974" s="49"/>
      <c r="E974" s="64"/>
      <c r="F974" s="51">
        <v>2140302</v>
      </c>
      <c r="G974" s="52" t="s">
        <v>21</v>
      </c>
      <c r="H974" s="49">
        <v>0</v>
      </c>
      <c r="I974" s="49">
        <v>0</v>
      </c>
      <c r="J974" s="49">
        <f t="shared" si="44"/>
        <v>0</v>
      </c>
      <c r="K974" s="42" t="str">
        <f t="shared" si="43"/>
        <v/>
      </c>
    </row>
    <row r="975" s="33" customFormat="1" ht="20.1" hidden="1" customHeight="1" spans="1:11">
      <c r="A975" s="46"/>
      <c r="B975" s="54"/>
      <c r="C975" s="54"/>
      <c r="D975" s="49"/>
      <c r="E975" s="64"/>
      <c r="F975" s="51">
        <v>2140303</v>
      </c>
      <c r="G975" s="52" t="s">
        <v>23</v>
      </c>
      <c r="H975" s="49">
        <v>0</v>
      </c>
      <c r="I975" s="49">
        <v>0</v>
      </c>
      <c r="J975" s="49">
        <f t="shared" si="44"/>
        <v>0</v>
      </c>
      <c r="K975" s="42" t="str">
        <f t="shared" si="43"/>
        <v/>
      </c>
    </row>
    <row r="976" s="33" customFormat="1" ht="20.1" hidden="1" customHeight="1" spans="1:11">
      <c r="A976" s="46"/>
      <c r="B976" s="54"/>
      <c r="C976" s="54"/>
      <c r="D976" s="49"/>
      <c r="E976" s="64"/>
      <c r="F976" s="51">
        <v>2140304</v>
      </c>
      <c r="G976" s="52" t="s">
        <v>784</v>
      </c>
      <c r="H976" s="49">
        <v>0</v>
      </c>
      <c r="I976" s="49">
        <v>0</v>
      </c>
      <c r="J976" s="49">
        <f t="shared" si="44"/>
        <v>0</v>
      </c>
      <c r="K976" s="42" t="str">
        <f t="shared" si="43"/>
        <v/>
      </c>
    </row>
    <row r="977" s="33" customFormat="1" ht="20.1" hidden="1" customHeight="1" spans="1:11">
      <c r="A977" s="46"/>
      <c r="B977" s="54"/>
      <c r="C977" s="54"/>
      <c r="D977" s="49"/>
      <c r="E977" s="64"/>
      <c r="F977" s="51">
        <v>2140305</v>
      </c>
      <c r="G977" s="52" t="s">
        <v>785</v>
      </c>
      <c r="H977" s="49">
        <v>0</v>
      </c>
      <c r="I977" s="49">
        <v>0</v>
      </c>
      <c r="J977" s="49">
        <f t="shared" si="44"/>
        <v>0</v>
      </c>
      <c r="K977" s="42" t="str">
        <f t="shared" si="43"/>
        <v/>
      </c>
    </row>
    <row r="978" s="33" customFormat="1" ht="20.1" hidden="1" customHeight="1" spans="1:11">
      <c r="A978" s="46"/>
      <c r="B978" s="54"/>
      <c r="C978" s="54"/>
      <c r="D978" s="49"/>
      <c r="E978" s="64"/>
      <c r="F978" s="51">
        <v>2140306</v>
      </c>
      <c r="G978" s="52" t="s">
        <v>786</v>
      </c>
      <c r="H978" s="49">
        <v>0</v>
      </c>
      <c r="I978" s="49">
        <v>0</v>
      </c>
      <c r="J978" s="49">
        <f t="shared" si="44"/>
        <v>0</v>
      </c>
      <c r="K978" s="42" t="str">
        <f t="shared" si="43"/>
        <v/>
      </c>
    </row>
    <row r="979" s="33" customFormat="1" ht="20.1" hidden="1" customHeight="1" spans="1:11">
      <c r="A979" s="46"/>
      <c r="B979" s="54"/>
      <c r="C979" s="54"/>
      <c r="D979" s="49"/>
      <c r="E979" s="64"/>
      <c r="F979" s="51">
        <v>2140307</v>
      </c>
      <c r="G979" s="52" t="s">
        <v>787</v>
      </c>
      <c r="H979" s="49">
        <v>0</v>
      </c>
      <c r="I979" s="49">
        <v>0</v>
      </c>
      <c r="J979" s="49">
        <f t="shared" si="44"/>
        <v>0</v>
      </c>
      <c r="K979" s="42" t="str">
        <f t="shared" si="43"/>
        <v/>
      </c>
    </row>
    <row r="980" s="33" customFormat="1" ht="20.1" hidden="1" customHeight="1" spans="1:11">
      <c r="A980" s="46"/>
      <c r="B980" s="54"/>
      <c r="C980" s="54"/>
      <c r="D980" s="49"/>
      <c r="E980" s="64"/>
      <c r="F980" s="51">
        <v>2140308</v>
      </c>
      <c r="G980" s="52" t="s">
        <v>788</v>
      </c>
      <c r="H980" s="49">
        <v>0</v>
      </c>
      <c r="I980" s="49">
        <v>0</v>
      </c>
      <c r="J980" s="49">
        <f t="shared" si="44"/>
        <v>0</v>
      </c>
      <c r="K980" s="42" t="str">
        <f t="shared" si="43"/>
        <v/>
      </c>
    </row>
    <row r="981" s="33" customFormat="1" ht="20.1" hidden="1" customHeight="1" spans="1:11">
      <c r="A981" s="46"/>
      <c r="B981" s="54"/>
      <c r="C981" s="54"/>
      <c r="D981" s="49"/>
      <c r="E981" s="64"/>
      <c r="F981" s="51">
        <v>2140399</v>
      </c>
      <c r="G981" s="52" t="s">
        <v>789</v>
      </c>
      <c r="H981" s="49">
        <v>0</v>
      </c>
      <c r="I981" s="49">
        <v>0</v>
      </c>
      <c r="J981" s="49">
        <f t="shared" si="44"/>
        <v>0</v>
      </c>
      <c r="K981" s="42" t="str">
        <f t="shared" si="43"/>
        <v/>
      </c>
    </row>
    <row r="982" s="33" customFormat="1" ht="20.1" hidden="1" customHeight="1" spans="1:11">
      <c r="A982" s="46"/>
      <c r="B982" s="54"/>
      <c r="C982" s="54"/>
      <c r="D982" s="49"/>
      <c r="E982" s="64"/>
      <c r="F982" s="51">
        <v>21404</v>
      </c>
      <c r="G982" s="52" t="s">
        <v>790</v>
      </c>
      <c r="H982" s="49">
        <f>SUM(H983:H986)</f>
        <v>0</v>
      </c>
      <c r="I982" s="49">
        <f>SUM(I983:I986)</f>
        <v>0</v>
      </c>
      <c r="J982" s="49">
        <f t="shared" si="44"/>
        <v>0</v>
      </c>
      <c r="K982" s="42" t="str">
        <f t="shared" si="43"/>
        <v/>
      </c>
    </row>
    <row r="983" s="33" customFormat="1" ht="20.1" hidden="1" customHeight="1" spans="1:11">
      <c r="A983" s="46"/>
      <c r="B983" s="54"/>
      <c r="C983" s="54"/>
      <c r="D983" s="49"/>
      <c r="E983" s="64"/>
      <c r="F983" s="51">
        <v>2140401</v>
      </c>
      <c r="G983" s="52" t="s">
        <v>791</v>
      </c>
      <c r="H983" s="49">
        <v>0</v>
      </c>
      <c r="I983" s="49">
        <v>0</v>
      </c>
      <c r="J983" s="49">
        <f t="shared" si="44"/>
        <v>0</v>
      </c>
      <c r="K983" s="42" t="str">
        <f t="shared" si="43"/>
        <v/>
      </c>
    </row>
    <row r="984" s="33" customFormat="1" ht="20.1" hidden="1" customHeight="1" spans="1:11">
      <c r="A984" s="46"/>
      <c r="B984" s="54"/>
      <c r="C984" s="54"/>
      <c r="D984" s="49"/>
      <c r="E984" s="64"/>
      <c r="F984" s="51">
        <v>2140402</v>
      </c>
      <c r="G984" s="52" t="s">
        <v>792</v>
      </c>
      <c r="H984" s="49">
        <v>0</v>
      </c>
      <c r="I984" s="49">
        <v>0</v>
      </c>
      <c r="J984" s="49">
        <f t="shared" si="44"/>
        <v>0</v>
      </c>
      <c r="K984" s="42" t="str">
        <f t="shared" si="43"/>
        <v/>
      </c>
    </row>
    <row r="985" s="33" customFormat="1" ht="20.1" hidden="1" customHeight="1" spans="1:11">
      <c r="A985" s="46"/>
      <c r="B985" s="54"/>
      <c r="C985" s="54"/>
      <c r="D985" s="49"/>
      <c r="E985" s="64"/>
      <c r="F985" s="51">
        <v>2140403</v>
      </c>
      <c r="G985" s="52" t="s">
        <v>793</v>
      </c>
      <c r="H985" s="49">
        <v>0</v>
      </c>
      <c r="I985" s="49">
        <v>0</v>
      </c>
      <c r="J985" s="49">
        <f t="shared" si="44"/>
        <v>0</v>
      </c>
      <c r="K985" s="42" t="str">
        <f t="shared" si="43"/>
        <v/>
      </c>
    </row>
    <row r="986" s="33" customFormat="1" ht="20.1" hidden="1" customHeight="1" spans="1:11">
      <c r="A986" s="46"/>
      <c r="B986" s="54"/>
      <c r="C986" s="54"/>
      <c r="D986" s="49"/>
      <c r="E986" s="64"/>
      <c r="F986" s="51">
        <v>2140499</v>
      </c>
      <c r="G986" s="52" t="s">
        <v>794</v>
      </c>
      <c r="H986" s="49">
        <v>0</v>
      </c>
      <c r="I986" s="49">
        <v>0</v>
      </c>
      <c r="J986" s="49">
        <f t="shared" si="44"/>
        <v>0</v>
      </c>
      <c r="K986" s="42" t="str">
        <f t="shared" si="43"/>
        <v/>
      </c>
    </row>
    <row r="987" s="33" customFormat="1" ht="20.1" hidden="1" customHeight="1" spans="1:11">
      <c r="A987" s="46"/>
      <c r="B987" s="54"/>
      <c r="C987" s="54"/>
      <c r="D987" s="49"/>
      <c r="E987" s="64"/>
      <c r="F987" s="51">
        <v>21405</v>
      </c>
      <c r="G987" s="52" t="s">
        <v>795</v>
      </c>
      <c r="H987" s="49">
        <f>SUM(H988:H993)</f>
        <v>0</v>
      </c>
      <c r="I987" s="49">
        <f>SUM(I988:I993)</f>
        <v>0</v>
      </c>
      <c r="J987" s="49">
        <f t="shared" si="44"/>
        <v>0</v>
      </c>
      <c r="K987" s="42" t="str">
        <f t="shared" si="43"/>
        <v/>
      </c>
    </row>
    <row r="988" s="33" customFormat="1" ht="20.1" hidden="1" customHeight="1" spans="1:11">
      <c r="A988" s="46"/>
      <c r="B988" s="54"/>
      <c r="C988" s="54"/>
      <c r="D988" s="49"/>
      <c r="E988" s="64"/>
      <c r="F988" s="51">
        <v>2140501</v>
      </c>
      <c r="G988" s="52" t="s">
        <v>19</v>
      </c>
      <c r="H988" s="49">
        <v>0</v>
      </c>
      <c r="I988" s="49">
        <v>0</v>
      </c>
      <c r="J988" s="49">
        <f t="shared" si="44"/>
        <v>0</v>
      </c>
      <c r="K988" s="42" t="str">
        <f t="shared" si="43"/>
        <v/>
      </c>
    </row>
    <row r="989" s="33" customFormat="1" ht="20.1" hidden="1" customHeight="1" spans="1:11">
      <c r="A989" s="46"/>
      <c r="B989" s="54"/>
      <c r="C989" s="54"/>
      <c r="D989" s="49"/>
      <c r="E989" s="64"/>
      <c r="F989" s="51">
        <v>2140502</v>
      </c>
      <c r="G989" s="52" t="s">
        <v>21</v>
      </c>
      <c r="H989" s="49">
        <v>0</v>
      </c>
      <c r="I989" s="49">
        <v>0</v>
      </c>
      <c r="J989" s="49">
        <f t="shared" si="44"/>
        <v>0</v>
      </c>
      <c r="K989" s="42" t="str">
        <f t="shared" si="43"/>
        <v/>
      </c>
    </row>
    <row r="990" s="33" customFormat="1" ht="20.1" hidden="1" customHeight="1" spans="1:11">
      <c r="A990" s="46"/>
      <c r="B990" s="54"/>
      <c r="C990" s="54"/>
      <c r="D990" s="49"/>
      <c r="E990" s="64"/>
      <c r="F990" s="51">
        <v>2140503</v>
      </c>
      <c r="G990" s="52" t="s">
        <v>23</v>
      </c>
      <c r="H990" s="49">
        <v>0</v>
      </c>
      <c r="I990" s="49">
        <v>0</v>
      </c>
      <c r="J990" s="49">
        <f t="shared" si="44"/>
        <v>0</v>
      </c>
      <c r="K990" s="42" t="str">
        <f t="shared" si="43"/>
        <v/>
      </c>
    </row>
    <row r="991" s="33" customFormat="1" ht="20.1" hidden="1" customHeight="1" spans="1:11">
      <c r="A991" s="46"/>
      <c r="B991" s="54"/>
      <c r="C991" s="54"/>
      <c r="D991" s="49"/>
      <c r="E991" s="64"/>
      <c r="F991" s="51">
        <v>2140504</v>
      </c>
      <c r="G991" s="52" t="s">
        <v>781</v>
      </c>
      <c r="H991" s="49">
        <v>0</v>
      </c>
      <c r="I991" s="49">
        <v>0</v>
      </c>
      <c r="J991" s="49">
        <f t="shared" si="44"/>
        <v>0</v>
      </c>
      <c r="K991" s="42" t="str">
        <f t="shared" si="43"/>
        <v/>
      </c>
    </row>
    <row r="992" s="33" customFormat="1" ht="20.1" hidden="1" customHeight="1" spans="1:11">
      <c r="A992" s="46"/>
      <c r="B992" s="54"/>
      <c r="C992" s="54"/>
      <c r="D992" s="49"/>
      <c r="E992" s="64"/>
      <c r="F992" s="51">
        <v>2140505</v>
      </c>
      <c r="G992" s="52" t="s">
        <v>796</v>
      </c>
      <c r="H992" s="49">
        <v>0</v>
      </c>
      <c r="I992" s="49">
        <v>0</v>
      </c>
      <c r="J992" s="49">
        <f t="shared" si="44"/>
        <v>0</v>
      </c>
      <c r="K992" s="42" t="str">
        <f t="shared" si="43"/>
        <v/>
      </c>
    </row>
    <row r="993" s="33" customFormat="1" ht="20.1" hidden="1" customHeight="1" spans="1:11">
      <c r="A993" s="46"/>
      <c r="B993" s="54"/>
      <c r="C993" s="54"/>
      <c r="D993" s="49"/>
      <c r="E993" s="64"/>
      <c r="F993" s="51">
        <v>2140599</v>
      </c>
      <c r="G993" s="52" t="s">
        <v>797</v>
      </c>
      <c r="H993" s="49">
        <v>0</v>
      </c>
      <c r="I993" s="49">
        <v>0</v>
      </c>
      <c r="J993" s="49">
        <f t="shared" si="44"/>
        <v>0</v>
      </c>
      <c r="K993" s="42" t="str">
        <f t="shared" si="43"/>
        <v/>
      </c>
    </row>
    <row r="994" s="33" customFormat="1" ht="20.1" hidden="1" customHeight="1" spans="1:11">
      <c r="A994" s="46"/>
      <c r="B994" s="54"/>
      <c r="C994" s="54"/>
      <c r="D994" s="49"/>
      <c r="E994" s="64"/>
      <c r="F994" s="51">
        <v>21406</v>
      </c>
      <c r="G994" s="52" t="s">
        <v>798</v>
      </c>
      <c r="H994" s="49">
        <f>SUM(H995:H998)</f>
        <v>848</v>
      </c>
      <c r="I994" s="49">
        <f>SUM(I995:I998)</f>
        <v>848</v>
      </c>
      <c r="J994" s="49">
        <f t="shared" si="44"/>
        <v>0</v>
      </c>
      <c r="K994" s="42">
        <f t="shared" si="43"/>
        <v>0</v>
      </c>
    </row>
    <row r="995" s="33" customFormat="1" ht="20.1" hidden="1" customHeight="1" spans="1:11">
      <c r="A995" s="46"/>
      <c r="B995" s="54"/>
      <c r="C995" s="54"/>
      <c r="D995" s="49"/>
      <c r="E995" s="64"/>
      <c r="F995" s="51">
        <v>2140601</v>
      </c>
      <c r="G995" s="52" t="s">
        <v>799</v>
      </c>
      <c r="H995" s="49">
        <v>0</v>
      </c>
      <c r="I995" s="49">
        <v>0</v>
      </c>
      <c r="J995" s="49">
        <f t="shared" si="44"/>
        <v>0</v>
      </c>
      <c r="K995" s="42" t="str">
        <f t="shared" si="43"/>
        <v/>
      </c>
    </row>
    <row r="996" s="33" customFormat="1" ht="20.1" hidden="1" customHeight="1" spans="1:11">
      <c r="A996" s="46"/>
      <c r="B996" s="54"/>
      <c r="C996" s="54"/>
      <c r="D996" s="49"/>
      <c r="E996" s="64"/>
      <c r="F996" s="51">
        <v>2140602</v>
      </c>
      <c r="G996" s="52" t="s">
        <v>800</v>
      </c>
      <c r="H996" s="49">
        <v>848</v>
      </c>
      <c r="I996" s="49">
        <v>848</v>
      </c>
      <c r="J996" s="49">
        <f t="shared" si="44"/>
        <v>0</v>
      </c>
      <c r="K996" s="42">
        <f t="shared" si="43"/>
        <v>0</v>
      </c>
    </row>
    <row r="997" s="33" customFormat="1" ht="20.1" hidden="1" customHeight="1" spans="1:11">
      <c r="A997" s="46"/>
      <c r="B997" s="54"/>
      <c r="C997" s="54"/>
      <c r="D997" s="49"/>
      <c r="E997" s="64"/>
      <c r="F997" s="51">
        <v>2140603</v>
      </c>
      <c r="G997" s="52" t="s">
        <v>801</v>
      </c>
      <c r="H997" s="49">
        <v>0</v>
      </c>
      <c r="I997" s="49">
        <v>0</v>
      </c>
      <c r="J997" s="49">
        <f t="shared" si="44"/>
        <v>0</v>
      </c>
      <c r="K997" s="42" t="str">
        <f t="shared" si="43"/>
        <v/>
      </c>
    </row>
    <row r="998" s="33" customFormat="1" ht="20.1" hidden="1" customHeight="1" spans="1:11">
      <c r="A998" s="46"/>
      <c r="B998" s="54"/>
      <c r="C998" s="54"/>
      <c r="D998" s="49"/>
      <c r="E998" s="64"/>
      <c r="F998" s="51">
        <v>2140699</v>
      </c>
      <c r="G998" s="52" t="s">
        <v>802</v>
      </c>
      <c r="H998" s="49">
        <v>0</v>
      </c>
      <c r="I998" s="49">
        <v>0</v>
      </c>
      <c r="J998" s="49">
        <f t="shared" si="44"/>
        <v>0</v>
      </c>
      <c r="K998" s="42" t="str">
        <f t="shared" si="43"/>
        <v/>
      </c>
    </row>
    <row r="999" s="33" customFormat="1" ht="20.1" hidden="1" customHeight="1" spans="1:11">
      <c r="A999" s="46"/>
      <c r="B999" s="54"/>
      <c r="C999" s="54"/>
      <c r="D999" s="49"/>
      <c r="E999" s="64"/>
      <c r="F999" s="51">
        <v>21499</v>
      </c>
      <c r="G999" s="52" t="s">
        <v>803</v>
      </c>
      <c r="H999" s="49">
        <f>SUM(H1000:H1001)</f>
        <v>0</v>
      </c>
      <c r="I999" s="49">
        <f>SUM(I1000:I1001)</f>
        <v>0</v>
      </c>
      <c r="J999" s="49">
        <f t="shared" si="44"/>
        <v>0</v>
      </c>
      <c r="K999" s="42" t="str">
        <f t="shared" si="43"/>
        <v/>
      </c>
    </row>
    <row r="1000" s="33" customFormat="1" ht="20.1" hidden="1" customHeight="1" spans="1:11">
      <c r="A1000" s="46"/>
      <c r="B1000" s="54"/>
      <c r="C1000" s="54"/>
      <c r="D1000" s="49"/>
      <c r="E1000" s="64"/>
      <c r="F1000" s="51">
        <v>2149901</v>
      </c>
      <c r="G1000" s="52" t="s">
        <v>804</v>
      </c>
      <c r="H1000" s="62"/>
      <c r="I1000" s="62"/>
      <c r="J1000" s="49">
        <f t="shared" si="44"/>
        <v>0</v>
      </c>
      <c r="K1000" s="42" t="str">
        <f t="shared" si="43"/>
        <v/>
      </c>
    </row>
    <row r="1001" s="33" customFormat="1" ht="20.1" hidden="1" customHeight="1" spans="1:11">
      <c r="A1001" s="46"/>
      <c r="B1001" s="54"/>
      <c r="C1001" s="54"/>
      <c r="D1001" s="49"/>
      <c r="E1001" s="64"/>
      <c r="F1001" s="51">
        <v>2149999</v>
      </c>
      <c r="G1001" s="52" t="s">
        <v>805</v>
      </c>
      <c r="H1001" s="62"/>
      <c r="I1001" s="62"/>
      <c r="J1001" s="49">
        <f t="shared" si="44"/>
        <v>0</v>
      </c>
      <c r="K1001" s="42" t="str">
        <f t="shared" si="43"/>
        <v/>
      </c>
    </row>
    <row r="1002" s="33" customFormat="1" ht="20.1" customHeight="1" spans="1:11">
      <c r="A1002" s="65"/>
      <c r="B1002" s="54"/>
      <c r="C1002" s="54"/>
      <c r="D1002" s="49"/>
      <c r="E1002" s="66"/>
      <c r="F1002" s="43">
        <v>215</v>
      </c>
      <c r="G1002" s="44" t="s">
        <v>806</v>
      </c>
      <c r="H1002" s="45">
        <f>H1003+H1013+H1029+H1034+H1048+H1055+H1062</f>
        <v>24312</v>
      </c>
      <c r="I1002" s="45">
        <f>I1003+I1013+I1029+I1034+I1048+I1055+I1062</f>
        <v>24312</v>
      </c>
      <c r="J1002" s="45">
        <f t="shared" si="44"/>
        <v>0</v>
      </c>
      <c r="K1002" s="42">
        <f>J1002/H1002</f>
        <v>0</v>
      </c>
    </row>
    <row r="1003" s="33" customFormat="1" ht="20.1" hidden="1" customHeight="1" spans="1:11">
      <c r="A1003" s="46"/>
      <c r="B1003" s="54"/>
      <c r="C1003" s="54"/>
      <c r="D1003" s="49"/>
      <c r="E1003" s="64"/>
      <c r="F1003" s="51">
        <v>21501</v>
      </c>
      <c r="G1003" s="52" t="s">
        <v>807</v>
      </c>
      <c r="H1003" s="49">
        <f>SUM(H1004:H1012)</f>
        <v>0</v>
      </c>
      <c r="I1003" s="49">
        <f>SUM(I1004:I1012)</f>
        <v>0</v>
      </c>
      <c r="J1003" s="49">
        <f t="shared" si="44"/>
        <v>0</v>
      </c>
      <c r="K1003" s="42" t="str">
        <f t="shared" ref="K1003:K1061" si="45">IF(H1003=0,"",J1003/H1003)</f>
        <v/>
      </c>
    </row>
    <row r="1004" s="33" customFormat="1" ht="20.1" hidden="1" customHeight="1" spans="1:11">
      <c r="A1004" s="46"/>
      <c r="B1004" s="54"/>
      <c r="C1004" s="54"/>
      <c r="D1004" s="49"/>
      <c r="E1004" s="64"/>
      <c r="F1004" s="51">
        <v>2150101</v>
      </c>
      <c r="G1004" s="52" t="s">
        <v>19</v>
      </c>
      <c r="H1004" s="49">
        <v>0</v>
      </c>
      <c r="I1004" s="49">
        <v>0</v>
      </c>
      <c r="J1004" s="49">
        <f t="shared" si="44"/>
        <v>0</v>
      </c>
      <c r="K1004" s="42" t="str">
        <f t="shared" si="45"/>
        <v/>
      </c>
    </row>
    <row r="1005" s="33" customFormat="1" ht="20.1" hidden="1" customHeight="1" spans="1:11">
      <c r="A1005" s="46"/>
      <c r="B1005" s="54"/>
      <c r="C1005" s="54"/>
      <c r="D1005" s="49"/>
      <c r="E1005" s="64"/>
      <c r="F1005" s="51">
        <v>2150102</v>
      </c>
      <c r="G1005" s="52" t="s">
        <v>21</v>
      </c>
      <c r="H1005" s="49">
        <v>0</v>
      </c>
      <c r="I1005" s="49">
        <v>0</v>
      </c>
      <c r="J1005" s="49">
        <f t="shared" si="44"/>
        <v>0</v>
      </c>
      <c r="K1005" s="42" t="str">
        <f t="shared" si="45"/>
        <v/>
      </c>
    </row>
    <row r="1006" s="33" customFormat="1" ht="20.1" hidden="1" customHeight="1" spans="1:11">
      <c r="A1006" s="46"/>
      <c r="B1006" s="54"/>
      <c r="C1006" s="54"/>
      <c r="D1006" s="49"/>
      <c r="E1006" s="64"/>
      <c r="F1006" s="51">
        <v>2150103</v>
      </c>
      <c r="G1006" s="52" t="s">
        <v>23</v>
      </c>
      <c r="H1006" s="49">
        <v>0</v>
      </c>
      <c r="I1006" s="49">
        <v>0</v>
      </c>
      <c r="J1006" s="49">
        <f t="shared" si="44"/>
        <v>0</v>
      </c>
      <c r="K1006" s="42" t="str">
        <f t="shared" si="45"/>
        <v/>
      </c>
    </row>
    <row r="1007" s="33" customFormat="1" ht="20.1" hidden="1" customHeight="1" spans="1:11">
      <c r="A1007" s="46"/>
      <c r="B1007" s="54"/>
      <c r="C1007" s="54"/>
      <c r="D1007" s="49"/>
      <c r="E1007" s="64"/>
      <c r="F1007" s="51">
        <v>2150104</v>
      </c>
      <c r="G1007" s="52" t="s">
        <v>808</v>
      </c>
      <c r="H1007" s="49">
        <v>0</v>
      </c>
      <c r="I1007" s="49">
        <v>0</v>
      </c>
      <c r="J1007" s="49">
        <f t="shared" si="44"/>
        <v>0</v>
      </c>
      <c r="K1007" s="42" t="str">
        <f t="shared" si="45"/>
        <v/>
      </c>
    </row>
    <row r="1008" s="33" customFormat="1" ht="20.1" hidden="1" customHeight="1" spans="1:11">
      <c r="A1008" s="46"/>
      <c r="B1008" s="54"/>
      <c r="C1008" s="54"/>
      <c r="D1008" s="49"/>
      <c r="E1008" s="64"/>
      <c r="F1008" s="51">
        <v>2150105</v>
      </c>
      <c r="G1008" s="52" t="s">
        <v>809</v>
      </c>
      <c r="H1008" s="49">
        <v>0</v>
      </c>
      <c r="I1008" s="49">
        <v>0</v>
      </c>
      <c r="J1008" s="49">
        <f t="shared" si="44"/>
        <v>0</v>
      </c>
      <c r="K1008" s="42" t="str">
        <f t="shared" si="45"/>
        <v/>
      </c>
    </row>
    <row r="1009" s="33" customFormat="1" ht="20.1" hidden="1" customHeight="1" spans="1:11">
      <c r="A1009" s="46"/>
      <c r="B1009" s="54"/>
      <c r="C1009" s="54"/>
      <c r="D1009" s="49"/>
      <c r="E1009" s="64"/>
      <c r="F1009" s="51">
        <v>2150106</v>
      </c>
      <c r="G1009" s="52" t="s">
        <v>810</v>
      </c>
      <c r="H1009" s="49">
        <v>0</v>
      </c>
      <c r="I1009" s="49">
        <v>0</v>
      </c>
      <c r="J1009" s="49">
        <f t="shared" si="44"/>
        <v>0</v>
      </c>
      <c r="K1009" s="42" t="str">
        <f t="shared" si="45"/>
        <v/>
      </c>
    </row>
    <row r="1010" s="33" customFormat="1" ht="20.1" hidden="1" customHeight="1" spans="1:11">
      <c r="A1010" s="46"/>
      <c r="B1010" s="54"/>
      <c r="C1010" s="54"/>
      <c r="D1010" s="49"/>
      <c r="E1010" s="64"/>
      <c r="F1010" s="51">
        <v>2150107</v>
      </c>
      <c r="G1010" s="52" t="s">
        <v>811</v>
      </c>
      <c r="H1010" s="49">
        <v>0</v>
      </c>
      <c r="I1010" s="49">
        <v>0</v>
      </c>
      <c r="J1010" s="49">
        <f t="shared" si="44"/>
        <v>0</v>
      </c>
      <c r="K1010" s="42" t="str">
        <f t="shared" si="45"/>
        <v/>
      </c>
    </row>
    <row r="1011" s="33" customFormat="1" ht="20.1" hidden="1" customHeight="1" spans="1:11">
      <c r="A1011" s="46"/>
      <c r="B1011" s="54"/>
      <c r="C1011" s="54"/>
      <c r="D1011" s="49"/>
      <c r="E1011" s="64"/>
      <c r="F1011" s="51">
        <v>2150108</v>
      </c>
      <c r="G1011" s="52" t="s">
        <v>812</v>
      </c>
      <c r="H1011" s="49">
        <v>0</v>
      </c>
      <c r="I1011" s="49">
        <v>0</v>
      </c>
      <c r="J1011" s="49">
        <f t="shared" si="44"/>
        <v>0</v>
      </c>
      <c r="K1011" s="42" t="str">
        <f t="shared" si="45"/>
        <v/>
      </c>
    </row>
    <row r="1012" s="33" customFormat="1" ht="20.1" hidden="1" customHeight="1" spans="1:11">
      <c r="A1012" s="46"/>
      <c r="B1012" s="54"/>
      <c r="C1012" s="54"/>
      <c r="D1012" s="49"/>
      <c r="E1012" s="64"/>
      <c r="F1012" s="51">
        <v>2150199</v>
      </c>
      <c r="G1012" s="52" t="s">
        <v>813</v>
      </c>
      <c r="H1012" s="49">
        <v>0</v>
      </c>
      <c r="I1012" s="49">
        <v>0</v>
      </c>
      <c r="J1012" s="49">
        <f t="shared" si="44"/>
        <v>0</v>
      </c>
      <c r="K1012" s="42" t="str">
        <f t="shared" si="45"/>
        <v/>
      </c>
    </row>
    <row r="1013" s="33" customFormat="1" ht="20.1" hidden="1" customHeight="1" spans="1:11">
      <c r="A1013" s="46"/>
      <c r="B1013" s="54"/>
      <c r="C1013" s="54"/>
      <c r="D1013" s="49"/>
      <c r="E1013" s="64"/>
      <c r="F1013" s="51">
        <v>21502</v>
      </c>
      <c r="G1013" s="52" t="s">
        <v>814</v>
      </c>
      <c r="H1013" s="49">
        <f>SUM(H1014:H1028)</f>
        <v>2400</v>
      </c>
      <c r="I1013" s="49">
        <f>SUM(I1014:I1028)</f>
        <v>2400</v>
      </c>
      <c r="J1013" s="49">
        <f t="shared" si="44"/>
        <v>0</v>
      </c>
      <c r="K1013" s="42">
        <f t="shared" si="45"/>
        <v>0</v>
      </c>
    </row>
    <row r="1014" s="33" customFormat="1" ht="20.1" hidden="1" customHeight="1" spans="1:11">
      <c r="A1014" s="46"/>
      <c r="B1014" s="54"/>
      <c r="C1014" s="54"/>
      <c r="D1014" s="49"/>
      <c r="E1014" s="64"/>
      <c r="F1014" s="51">
        <v>2150201</v>
      </c>
      <c r="G1014" s="52" t="s">
        <v>19</v>
      </c>
      <c r="H1014" s="49">
        <v>0</v>
      </c>
      <c r="I1014" s="49">
        <v>0</v>
      </c>
      <c r="J1014" s="49">
        <f t="shared" si="44"/>
        <v>0</v>
      </c>
      <c r="K1014" s="42" t="str">
        <f t="shared" si="45"/>
        <v/>
      </c>
    </row>
    <row r="1015" s="33" customFormat="1" ht="20.1" hidden="1" customHeight="1" spans="1:11">
      <c r="A1015" s="46"/>
      <c r="B1015" s="54"/>
      <c r="C1015" s="54"/>
      <c r="D1015" s="49"/>
      <c r="E1015" s="64"/>
      <c r="F1015" s="51">
        <v>2150202</v>
      </c>
      <c r="G1015" s="52" t="s">
        <v>21</v>
      </c>
      <c r="H1015" s="49">
        <v>0</v>
      </c>
      <c r="I1015" s="49">
        <v>0</v>
      </c>
      <c r="J1015" s="49">
        <f t="shared" si="44"/>
        <v>0</v>
      </c>
      <c r="K1015" s="42" t="str">
        <f t="shared" si="45"/>
        <v/>
      </c>
    </row>
    <row r="1016" s="33" customFormat="1" ht="20.1" hidden="1" customHeight="1" spans="1:11">
      <c r="A1016" s="46"/>
      <c r="B1016" s="54"/>
      <c r="C1016" s="54"/>
      <c r="D1016" s="49"/>
      <c r="E1016" s="64"/>
      <c r="F1016" s="51">
        <v>2150203</v>
      </c>
      <c r="G1016" s="52" t="s">
        <v>23</v>
      </c>
      <c r="H1016" s="49">
        <v>0</v>
      </c>
      <c r="I1016" s="49">
        <v>0</v>
      </c>
      <c r="J1016" s="49">
        <f t="shared" si="44"/>
        <v>0</v>
      </c>
      <c r="K1016" s="42" t="str">
        <f t="shared" si="45"/>
        <v/>
      </c>
    </row>
    <row r="1017" s="33" customFormat="1" ht="20.1" hidden="1" customHeight="1" spans="1:11">
      <c r="A1017" s="46"/>
      <c r="B1017" s="54"/>
      <c r="C1017" s="54"/>
      <c r="D1017" s="49"/>
      <c r="E1017" s="64"/>
      <c r="F1017" s="51">
        <v>2150204</v>
      </c>
      <c r="G1017" s="52" t="s">
        <v>815</v>
      </c>
      <c r="H1017" s="49">
        <v>0</v>
      </c>
      <c r="I1017" s="49">
        <v>0</v>
      </c>
      <c r="J1017" s="49">
        <f t="shared" si="44"/>
        <v>0</v>
      </c>
      <c r="K1017" s="42" t="str">
        <f t="shared" si="45"/>
        <v/>
      </c>
    </row>
    <row r="1018" s="33" customFormat="1" ht="20.1" hidden="1" customHeight="1" spans="1:11">
      <c r="A1018" s="46"/>
      <c r="B1018" s="54"/>
      <c r="C1018" s="54"/>
      <c r="D1018" s="49"/>
      <c r="E1018" s="64"/>
      <c r="F1018" s="51">
        <v>2150205</v>
      </c>
      <c r="G1018" s="52" t="s">
        <v>816</v>
      </c>
      <c r="H1018" s="49">
        <v>0</v>
      </c>
      <c r="I1018" s="49">
        <v>0</v>
      </c>
      <c r="J1018" s="49">
        <f t="shared" si="44"/>
        <v>0</v>
      </c>
      <c r="K1018" s="42" t="str">
        <f t="shared" si="45"/>
        <v/>
      </c>
    </row>
    <row r="1019" s="33" customFormat="1" ht="20.1" hidden="1" customHeight="1" spans="1:11">
      <c r="A1019" s="46"/>
      <c r="B1019" s="54"/>
      <c r="C1019" s="54"/>
      <c r="D1019" s="49"/>
      <c r="E1019" s="64"/>
      <c r="F1019" s="51">
        <v>2150206</v>
      </c>
      <c r="G1019" s="52" t="s">
        <v>817</v>
      </c>
      <c r="H1019" s="49">
        <v>0</v>
      </c>
      <c r="I1019" s="49">
        <v>0</v>
      </c>
      <c r="J1019" s="49">
        <f t="shared" si="44"/>
        <v>0</v>
      </c>
      <c r="K1019" s="42" t="str">
        <f t="shared" si="45"/>
        <v/>
      </c>
    </row>
    <row r="1020" s="33" customFormat="1" ht="20.1" hidden="1" customHeight="1" spans="1:11">
      <c r="A1020" s="46"/>
      <c r="B1020" s="54"/>
      <c r="C1020" s="54"/>
      <c r="D1020" s="49"/>
      <c r="E1020" s="64"/>
      <c r="F1020" s="51">
        <v>2150207</v>
      </c>
      <c r="G1020" s="52" t="s">
        <v>818</v>
      </c>
      <c r="H1020" s="49">
        <v>0</v>
      </c>
      <c r="I1020" s="49">
        <v>0</v>
      </c>
      <c r="J1020" s="49">
        <f t="shared" si="44"/>
        <v>0</v>
      </c>
      <c r="K1020" s="42" t="str">
        <f t="shared" si="45"/>
        <v/>
      </c>
    </row>
    <row r="1021" s="33" customFormat="1" ht="20.1" hidden="1" customHeight="1" spans="1:11">
      <c r="A1021" s="46"/>
      <c r="B1021" s="54"/>
      <c r="C1021" s="54"/>
      <c r="D1021" s="49"/>
      <c r="E1021" s="64"/>
      <c r="F1021" s="51">
        <v>2150208</v>
      </c>
      <c r="G1021" s="52" t="s">
        <v>819</v>
      </c>
      <c r="H1021" s="49">
        <v>0</v>
      </c>
      <c r="I1021" s="49">
        <v>0</v>
      </c>
      <c r="J1021" s="49">
        <f t="shared" si="44"/>
        <v>0</v>
      </c>
      <c r="K1021" s="42" t="str">
        <f t="shared" si="45"/>
        <v/>
      </c>
    </row>
    <row r="1022" s="33" customFormat="1" ht="20.1" hidden="1" customHeight="1" spans="1:11">
      <c r="A1022" s="46"/>
      <c r="B1022" s="54"/>
      <c r="C1022" s="54"/>
      <c r="D1022" s="49"/>
      <c r="E1022" s="64"/>
      <c r="F1022" s="51">
        <v>2150209</v>
      </c>
      <c r="G1022" s="52" t="s">
        <v>820</v>
      </c>
      <c r="H1022" s="49">
        <v>0</v>
      </c>
      <c r="I1022" s="49">
        <v>0</v>
      </c>
      <c r="J1022" s="49">
        <f t="shared" si="44"/>
        <v>0</v>
      </c>
      <c r="K1022" s="42" t="str">
        <f t="shared" si="45"/>
        <v/>
      </c>
    </row>
    <row r="1023" s="33" customFormat="1" ht="20.1" hidden="1" customHeight="1" spans="1:11">
      <c r="A1023" s="46"/>
      <c r="B1023" s="54"/>
      <c r="C1023" s="54"/>
      <c r="D1023" s="49"/>
      <c r="E1023" s="64"/>
      <c r="F1023" s="51">
        <v>2150210</v>
      </c>
      <c r="G1023" s="52" t="s">
        <v>821</v>
      </c>
      <c r="H1023" s="49">
        <v>0</v>
      </c>
      <c r="I1023" s="49">
        <v>0</v>
      </c>
      <c r="J1023" s="49">
        <f t="shared" si="44"/>
        <v>0</v>
      </c>
      <c r="K1023" s="42" t="str">
        <f t="shared" si="45"/>
        <v/>
      </c>
    </row>
    <row r="1024" s="33" customFormat="1" ht="20.1" hidden="1" customHeight="1" spans="1:11">
      <c r="A1024" s="46"/>
      <c r="B1024" s="54"/>
      <c r="C1024" s="54"/>
      <c r="D1024" s="49"/>
      <c r="E1024" s="64"/>
      <c r="F1024" s="51">
        <v>2150212</v>
      </c>
      <c r="G1024" s="52" t="s">
        <v>822</v>
      </c>
      <c r="H1024" s="49">
        <v>0</v>
      </c>
      <c r="I1024" s="49">
        <v>0</v>
      </c>
      <c r="J1024" s="49">
        <f t="shared" si="44"/>
        <v>0</v>
      </c>
      <c r="K1024" s="42" t="str">
        <f t="shared" si="45"/>
        <v/>
      </c>
    </row>
    <row r="1025" s="33" customFormat="1" ht="20.1" hidden="1" customHeight="1" spans="1:11">
      <c r="A1025" s="46"/>
      <c r="B1025" s="54"/>
      <c r="C1025" s="54"/>
      <c r="D1025" s="49"/>
      <c r="E1025" s="64"/>
      <c r="F1025" s="51">
        <v>2150213</v>
      </c>
      <c r="G1025" s="52" t="s">
        <v>823</v>
      </c>
      <c r="H1025" s="49">
        <v>0</v>
      </c>
      <c r="I1025" s="49">
        <v>0</v>
      </c>
      <c r="J1025" s="49">
        <f t="shared" si="44"/>
        <v>0</v>
      </c>
      <c r="K1025" s="42" t="str">
        <f t="shared" si="45"/>
        <v/>
      </c>
    </row>
    <row r="1026" s="33" customFormat="1" ht="20.1" hidden="1" customHeight="1" spans="1:11">
      <c r="A1026" s="46"/>
      <c r="B1026" s="54"/>
      <c r="C1026" s="54"/>
      <c r="D1026" s="49"/>
      <c r="E1026" s="64"/>
      <c r="F1026" s="51">
        <v>2150214</v>
      </c>
      <c r="G1026" s="52" t="s">
        <v>824</v>
      </c>
      <c r="H1026" s="49">
        <v>0</v>
      </c>
      <c r="I1026" s="49">
        <v>0</v>
      </c>
      <c r="J1026" s="49">
        <f t="shared" si="44"/>
        <v>0</v>
      </c>
      <c r="K1026" s="42" t="str">
        <f t="shared" si="45"/>
        <v/>
      </c>
    </row>
    <row r="1027" s="33" customFormat="1" ht="20.1" hidden="1" customHeight="1" spans="1:11">
      <c r="A1027" s="46"/>
      <c r="B1027" s="54"/>
      <c r="C1027" s="54"/>
      <c r="D1027" s="49"/>
      <c r="E1027" s="64"/>
      <c r="F1027" s="51">
        <v>2150215</v>
      </c>
      <c r="G1027" s="52" t="s">
        <v>825</v>
      </c>
      <c r="H1027" s="49">
        <v>0</v>
      </c>
      <c r="I1027" s="49">
        <v>0</v>
      </c>
      <c r="J1027" s="49">
        <f t="shared" si="44"/>
        <v>0</v>
      </c>
      <c r="K1027" s="42" t="str">
        <f t="shared" si="45"/>
        <v/>
      </c>
    </row>
    <row r="1028" s="33" customFormat="1" ht="20.1" hidden="1" customHeight="1" spans="1:11">
      <c r="A1028" s="46"/>
      <c r="B1028" s="54"/>
      <c r="C1028" s="54"/>
      <c r="D1028" s="49"/>
      <c r="E1028" s="64"/>
      <c r="F1028" s="51">
        <v>2150299</v>
      </c>
      <c r="G1028" s="52" t="s">
        <v>826</v>
      </c>
      <c r="H1028" s="49">
        <v>2400</v>
      </c>
      <c r="I1028" s="49">
        <v>2400</v>
      </c>
      <c r="J1028" s="49">
        <f t="shared" si="44"/>
        <v>0</v>
      </c>
      <c r="K1028" s="42">
        <f t="shared" si="45"/>
        <v>0</v>
      </c>
    </row>
    <row r="1029" s="33" customFormat="1" ht="20.1" hidden="1" customHeight="1" spans="1:11">
      <c r="A1029" s="46"/>
      <c r="B1029" s="54"/>
      <c r="C1029" s="54"/>
      <c r="D1029" s="49"/>
      <c r="E1029" s="64"/>
      <c r="F1029" s="51">
        <v>21503</v>
      </c>
      <c r="G1029" s="52" t="s">
        <v>827</v>
      </c>
      <c r="H1029" s="49">
        <f>SUM(H1030:H1033)</f>
        <v>0</v>
      </c>
      <c r="I1029" s="49">
        <f>SUM(I1030:I1033)</f>
        <v>0</v>
      </c>
      <c r="J1029" s="49">
        <f t="shared" si="44"/>
        <v>0</v>
      </c>
      <c r="K1029" s="42" t="str">
        <f t="shared" si="45"/>
        <v/>
      </c>
    </row>
    <row r="1030" s="33" customFormat="1" ht="20.1" hidden="1" customHeight="1" spans="1:11">
      <c r="A1030" s="46"/>
      <c r="B1030" s="54"/>
      <c r="C1030" s="54"/>
      <c r="D1030" s="49"/>
      <c r="E1030" s="64"/>
      <c r="F1030" s="51">
        <v>2150301</v>
      </c>
      <c r="G1030" s="52" t="s">
        <v>19</v>
      </c>
      <c r="H1030" s="49">
        <v>0</v>
      </c>
      <c r="I1030" s="49">
        <v>0</v>
      </c>
      <c r="J1030" s="49">
        <f t="shared" si="44"/>
        <v>0</v>
      </c>
      <c r="K1030" s="42" t="str">
        <f t="shared" si="45"/>
        <v/>
      </c>
    </row>
    <row r="1031" s="33" customFormat="1" ht="20.1" hidden="1" customHeight="1" spans="1:11">
      <c r="A1031" s="46"/>
      <c r="B1031" s="54"/>
      <c r="C1031" s="54"/>
      <c r="D1031" s="49"/>
      <c r="E1031" s="64"/>
      <c r="F1031" s="51">
        <v>2150302</v>
      </c>
      <c r="G1031" s="52" t="s">
        <v>21</v>
      </c>
      <c r="H1031" s="49">
        <v>0</v>
      </c>
      <c r="I1031" s="49">
        <v>0</v>
      </c>
      <c r="J1031" s="49">
        <f t="shared" si="44"/>
        <v>0</v>
      </c>
      <c r="K1031" s="42" t="str">
        <f t="shared" si="45"/>
        <v/>
      </c>
    </row>
    <row r="1032" s="33" customFormat="1" ht="20.1" hidden="1" customHeight="1" spans="1:11">
      <c r="A1032" s="46"/>
      <c r="B1032" s="54"/>
      <c r="C1032" s="54"/>
      <c r="D1032" s="49"/>
      <c r="E1032" s="64"/>
      <c r="F1032" s="51">
        <v>2150303</v>
      </c>
      <c r="G1032" s="52" t="s">
        <v>23</v>
      </c>
      <c r="H1032" s="49">
        <v>0</v>
      </c>
      <c r="I1032" s="49">
        <v>0</v>
      </c>
      <c r="J1032" s="49">
        <f t="shared" si="44"/>
        <v>0</v>
      </c>
      <c r="K1032" s="42" t="str">
        <f t="shared" si="45"/>
        <v/>
      </c>
    </row>
    <row r="1033" s="33" customFormat="1" ht="20.1" hidden="1" customHeight="1" spans="1:11">
      <c r="A1033" s="46"/>
      <c r="B1033" s="54"/>
      <c r="C1033" s="54"/>
      <c r="D1033" s="49"/>
      <c r="E1033" s="64"/>
      <c r="F1033" s="51">
        <v>2150399</v>
      </c>
      <c r="G1033" s="52" t="s">
        <v>828</v>
      </c>
      <c r="H1033" s="49">
        <v>0</v>
      </c>
      <c r="I1033" s="49">
        <v>0</v>
      </c>
      <c r="J1033" s="49">
        <f t="shared" si="44"/>
        <v>0</v>
      </c>
      <c r="K1033" s="42" t="str">
        <f t="shared" si="45"/>
        <v/>
      </c>
    </row>
    <row r="1034" s="33" customFormat="1" ht="20.1" hidden="1" customHeight="1" spans="1:11">
      <c r="A1034" s="46"/>
      <c r="B1034" s="54"/>
      <c r="C1034" s="54"/>
      <c r="D1034" s="49"/>
      <c r="E1034" s="64"/>
      <c r="F1034" s="51">
        <v>21505</v>
      </c>
      <c r="G1034" s="52" t="s">
        <v>829</v>
      </c>
      <c r="H1034" s="49">
        <v>0</v>
      </c>
      <c r="I1034" s="49">
        <v>0</v>
      </c>
      <c r="J1034" s="49">
        <f t="shared" si="44"/>
        <v>0</v>
      </c>
      <c r="K1034" s="42" t="str">
        <f t="shared" si="45"/>
        <v/>
      </c>
    </row>
    <row r="1035" s="33" customFormat="1" ht="20.1" hidden="1" customHeight="1" spans="1:11">
      <c r="A1035" s="46"/>
      <c r="B1035" s="54"/>
      <c r="C1035" s="54"/>
      <c r="D1035" s="49"/>
      <c r="E1035" s="64"/>
      <c r="F1035" s="51">
        <v>2150501</v>
      </c>
      <c r="G1035" s="52" t="s">
        <v>19</v>
      </c>
      <c r="H1035" s="49">
        <v>0</v>
      </c>
      <c r="I1035" s="49">
        <v>0</v>
      </c>
      <c r="J1035" s="49">
        <f t="shared" ref="J1035:J1098" si="46">I1035-H1035</f>
        <v>0</v>
      </c>
      <c r="K1035" s="42" t="str">
        <f t="shared" si="45"/>
        <v/>
      </c>
    </row>
    <row r="1036" s="33" customFormat="1" ht="20.1" hidden="1" customHeight="1" spans="1:11">
      <c r="A1036" s="46"/>
      <c r="B1036" s="54"/>
      <c r="C1036" s="54"/>
      <c r="D1036" s="49"/>
      <c r="E1036" s="64"/>
      <c r="F1036" s="51">
        <v>2150502</v>
      </c>
      <c r="G1036" s="52" t="s">
        <v>21</v>
      </c>
      <c r="H1036" s="49">
        <v>0</v>
      </c>
      <c r="I1036" s="49">
        <v>0</v>
      </c>
      <c r="J1036" s="49">
        <f t="shared" si="46"/>
        <v>0</v>
      </c>
      <c r="K1036" s="42" t="str">
        <f t="shared" si="45"/>
        <v/>
      </c>
    </row>
    <row r="1037" s="33" customFormat="1" ht="20.1" hidden="1" customHeight="1" spans="1:11">
      <c r="A1037" s="46"/>
      <c r="B1037" s="54"/>
      <c r="C1037" s="54"/>
      <c r="D1037" s="49"/>
      <c r="E1037" s="64"/>
      <c r="F1037" s="51">
        <v>2150503</v>
      </c>
      <c r="G1037" s="52" t="s">
        <v>23</v>
      </c>
      <c r="H1037" s="49">
        <v>0</v>
      </c>
      <c r="I1037" s="49">
        <v>0</v>
      </c>
      <c r="J1037" s="49">
        <f t="shared" si="46"/>
        <v>0</v>
      </c>
      <c r="K1037" s="42" t="str">
        <f t="shared" si="45"/>
        <v/>
      </c>
    </row>
    <row r="1038" s="33" customFormat="1" ht="20.1" hidden="1" customHeight="1" spans="1:11">
      <c r="A1038" s="46"/>
      <c r="B1038" s="54"/>
      <c r="C1038" s="54"/>
      <c r="D1038" s="49"/>
      <c r="E1038" s="64"/>
      <c r="F1038" s="51">
        <v>2150505</v>
      </c>
      <c r="G1038" s="52" t="s">
        <v>830</v>
      </c>
      <c r="H1038" s="49">
        <v>0</v>
      </c>
      <c r="I1038" s="49">
        <v>0</v>
      </c>
      <c r="J1038" s="49">
        <f t="shared" si="46"/>
        <v>0</v>
      </c>
      <c r="K1038" s="42" t="str">
        <f t="shared" si="45"/>
        <v/>
      </c>
    </row>
    <row r="1039" s="33" customFormat="1" ht="20.1" hidden="1" customHeight="1" spans="1:11">
      <c r="A1039" s="46"/>
      <c r="B1039" s="54"/>
      <c r="C1039" s="54"/>
      <c r="D1039" s="49"/>
      <c r="E1039" s="64"/>
      <c r="F1039" s="51">
        <v>2150506</v>
      </c>
      <c r="G1039" s="52" t="s">
        <v>831</v>
      </c>
      <c r="H1039" s="49"/>
      <c r="I1039" s="49"/>
      <c r="J1039" s="49">
        <f t="shared" si="46"/>
        <v>0</v>
      </c>
      <c r="K1039" s="42" t="str">
        <f t="shared" si="45"/>
        <v/>
      </c>
    </row>
    <row r="1040" s="33" customFormat="1" ht="20.1" hidden="1" customHeight="1" spans="1:11">
      <c r="A1040" s="46"/>
      <c r="B1040" s="54"/>
      <c r="C1040" s="54"/>
      <c r="D1040" s="49"/>
      <c r="E1040" s="64"/>
      <c r="F1040" s="51">
        <v>2150507</v>
      </c>
      <c r="G1040" s="52" t="s">
        <v>832</v>
      </c>
      <c r="H1040" s="49">
        <v>0</v>
      </c>
      <c r="I1040" s="49">
        <v>0</v>
      </c>
      <c r="J1040" s="49">
        <f t="shared" si="46"/>
        <v>0</v>
      </c>
      <c r="K1040" s="42" t="str">
        <f t="shared" si="45"/>
        <v/>
      </c>
    </row>
    <row r="1041" s="33" customFormat="1" ht="20.1" hidden="1" customHeight="1" spans="1:11">
      <c r="A1041" s="46"/>
      <c r="B1041" s="54"/>
      <c r="C1041" s="54"/>
      <c r="D1041" s="49"/>
      <c r="E1041" s="64"/>
      <c r="F1041" s="51">
        <v>2150508</v>
      </c>
      <c r="G1041" s="52" t="s">
        <v>833</v>
      </c>
      <c r="H1041" s="49">
        <v>0</v>
      </c>
      <c r="I1041" s="49">
        <v>0</v>
      </c>
      <c r="J1041" s="49">
        <f t="shared" si="46"/>
        <v>0</v>
      </c>
      <c r="K1041" s="42" t="str">
        <f t="shared" si="45"/>
        <v/>
      </c>
    </row>
    <row r="1042" s="33" customFormat="1" ht="20.1" hidden="1" customHeight="1" spans="1:11">
      <c r="A1042" s="46"/>
      <c r="B1042" s="54"/>
      <c r="C1042" s="54"/>
      <c r="D1042" s="49"/>
      <c r="E1042" s="64"/>
      <c r="F1042" s="51">
        <v>2150509</v>
      </c>
      <c r="G1042" s="52" t="s">
        <v>834</v>
      </c>
      <c r="H1042" s="49"/>
      <c r="I1042" s="49"/>
      <c r="J1042" s="49">
        <f t="shared" si="46"/>
        <v>0</v>
      </c>
      <c r="K1042" s="42" t="str">
        <f t="shared" si="45"/>
        <v/>
      </c>
    </row>
    <row r="1043" s="33" customFormat="1" ht="20.1" hidden="1" customHeight="1" spans="1:11">
      <c r="A1043" s="46"/>
      <c r="B1043" s="54"/>
      <c r="C1043" s="54"/>
      <c r="D1043" s="49"/>
      <c r="E1043" s="64"/>
      <c r="F1043" s="51">
        <v>2150510</v>
      </c>
      <c r="G1043" s="52" t="s">
        <v>835</v>
      </c>
      <c r="H1043" s="49"/>
      <c r="I1043" s="49"/>
      <c r="J1043" s="49">
        <f t="shared" si="46"/>
        <v>0</v>
      </c>
      <c r="K1043" s="42" t="str">
        <f t="shared" si="45"/>
        <v/>
      </c>
    </row>
    <row r="1044" s="33" customFormat="1" ht="20.1" hidden="1" customHeight="1" spans="1:11">
      <c r="A1044" s="46"/>
      <c r="B1044" s="54"/>
      <c r="C1044" s="54"/>
      <c r="D1044" s="49"/>
      <c r="E1044" s="64"/>
      <c r="F1044" s="51">
        <v>2150511</v>
      </c>
      <c r="G1044" s="52" t="s">
        <v>836</v>
      </c>
      <c r="H1044" s="49"/>
      <c r="I1044" s="49"/>
      <c r="J1044" s="49">
        <f t="shared" si="46"/>
        <v>0</v>
      </c>
      <c r="K1044" s="42" t="str">
        <f t="shared" si="45"/>
        <v/>
      </c>
    </row>
    <row r="1045" s="33" customFormat="1" ht="20.1" hidden="1" customHeight="1" spans="1:11">
      <c r="A1045" s="46"/>
      <c r="B1045" s="54"/>
      <c r="C1045" s="54"/>
      <c r="D1045" s="49"/>
      <c r="E1045" s="64"/>
      <c r="F1045" s="51">
        <v>2150513</v>
      </c>
      <c r="G1045" s="52" t="s">
        <v>781</v>
      </c>
      <c r="H1045" s="49"/>
      <c r="I1045" s="49"/>
      <c r="J1045" s="49">
        <f t="shared" si="46"/>
        <v>0</v>
      </c>
      <c r="K1045" s="42" t="str">
        <f t="shared" si="45"/>
        <v/>
      </c>
    </row>
    <row r="1046" s="33" customFormat="1" ht="20.1" hidden="1" customHeight="1" spans="1:11">
      <c r="A1046" s="46"/>
      <c r="B1046" s="54"/>
      <c r="C1046" s="54"/>
      <c r="D1046" s="49"/>
      <c r="E1046" s="64"/>
      <c r="F1046" s="51">
        <v>2150515</v>
      </c>
      <c r="G1046" s="52" t="s">
        <v>837</v>
      </c>
      <c r="H1046" s="49"/>
      <c r="I1046" s="49"/>
      <c r="J1046" s="49">
        <f t="shared" si="46"/>
        <v>0</v>
      </c>
      <c r="K1046" s="42" t="str">
        <f t="shared" si="45"/>
        <v/>
      </c>
    </row>
    <row r="1047" s="33" customFormat="1" ht="20.1" hidden="1" customHeight="1" spans="1:11">
      <c r="A1047" s="46"/>
      <c r="B1047" s="54"/>
      <c r="C1047" s="54"/>
      <c r="D1047" s="49"/>
      <c r="E1047" s="64"/>
      <c r="F1047" s="51">
        <v>2150599</v>
      </c>
      <c r="G1047" s="52" t="s">
        <v>838</v>
      </c>
      <c r="H1047" s="49">
        <v>0</v>
      </c>
      <c r="I1047" s="49">
        <v>0</v>
      </c>
      <c r="J1047" s="49">
        <f t="shared" si="46"/>
        <v>0</v>
      </c>
      <c r="K1047" s="42" t="str">
        <f t="shared" si="45"/>
        <v/>
      </c>
    </row>
    <row r="1048" s="33" customFormat="1" ht="20.1" hidden="1" customHeight="1" spans="1:11">
      <c r="A1048" s="46"/>
      <c r="B1048" s="54"/>
      <c r="C1048" s="54"/>
      <c r="D1048" s="49"/>
      <c r="E1048" s="64"/>
      <c r="F1048" s="51">
        <v>21507</v>
      </c>
      <c r="G1048" s="52" t="s">
        <v>839</v>
      </c>
      <c r="H1048" s="49">
        <f>SUM(H1049:H1054)</f>
        <v>0</v>
      </c>
      <c r="I1048" s="49">
        <f>SUM(I1049:I1054)</f>
        <v>0</v>
      </c>
      <c r="J1048" s="49">
        <f t="shared" si="46"/>
        <v>0</v>
      </c>
      <c r="K1048" s="42" t="str">
        <f t="shared" si="45"/>
        <v/>
      </c>
    </row>
    <row r="1049" s="33" customFormat="1" ht="20.1" hidden="1" customHeight="1" spans="1:11">
      <c r="A1049" s="46"/>
      <c r="B1049" s="54"/>
      <c r="C1049" s="54"/>
      <c r="D1049" s="49"/>
      <c r="E1049" s="64"/>
      <c r="F1049" s="51">
        <v>2150701</v>
      </c>
      <c r="G1049" s="52" t="s">
        <v>19</v>
      </c>
      <c r="H1049" s="49">
        <v>0</v>
      </c>
      <c r="I1049" s="49">
        <v>0</v>
      </c>
      <c r="J1049" s="49">
        <f t="shared" si="46"/>
        <v>0</v>
      </c>
      <c r="K1049" s="42" t="str">
        <f t="shared" si="45"/>
        <v/>
      </c>
    </row>
    <row r="1050" s="33" customFormat="1" ht="20.1" hidden="1" customHeight="1" spans="1:11">
      <c r="A1050" s="46"/>
      <c r="B1050" s="54"/>
      <c r="C1050" s="54"/>
      <c r="D1050" s="49"/>
      <c r="E1050" s="64"/>
      <c r="F1050" s="51">
        <v>2150702</v>
      </c>
      <c r="G1050" s="52" t="s">
        <v>21</v>
      </c>
      <c r="H1050" s="49">
        <v>0</v>
      </c>
      <c r="I1050" s="49">
        <v>0</v>
      </c>
      <c r="J1050" s="49">
        <f t="shared" si="46"/>
        <v>0</v>
      </c>
      <c r="K1050" s="42" t="str">
        <f t="shared" si="45"/>
        <v/>
      </c>
    </row>
    <row r="1051" s="33" customFormat="1" ht="20.1" hidden="1" customHeight="1" spans="1:11">
      <c r="A1051" s="46"/>
      <c r="B1051" s="54"/>
      <c r="C1051" s="54"/>
      <c r="D1051" s="49"/>
      <c r="E1051" s="64"/>
      <c r="F1051" s="51">
        <v>2150703</v>
      </c>
      <c r="G1051" s="52" t="s">
        <v>23</v>
      </c>
      <c r="H1051" s="49">
        <v>0</v>
      </c>
      <c r="I1051" s="49">
        <v>0</v>
      </c>
      <c r="J1051" s="49">
        <f t="shared" si="46"/>
        <v>0</v>
      </c>
      <c r="K1051" s="42" t="str">
        <f t="shared" si="45"/>
        <v/>
      </c>
    </row>
    <row r="1052" s="33" customFormat="1" ht="20.1" hidden="1" customHeight="1" spans="1:11">
      <c r="A1052" s="46"/>
      <c r="B1052" s="54"/>
      <c r="C1052" s="54"/>
      <c r="D1052" s="49"/>
      <c r="E1052" s="64"/>
      <c r="F1052" s="51">
        <v>2150704</v>
      </c>
      <c r="G1052" s="52" t="s">
        <v>840</v>
      </c>
      <c r="H1052" s="49">
        <v>0</v>
      </c>
      <c r="I1052" s="49">
        <v>0</v>
      </c>
      <c r="J1052" s="49">
        <f t="shared" si="46"/>
        <v>0</v>
      </c>
      <c r="K1052" s="42" t="str">
        <f t="shared" si="45"/>
        <v/>
      </c>
    </row>
    <row r="1053" s="33" customFormat="1" ht="20.1" hidden="1" customHeight="1" spans="1:11">
      <c r="A1053" s="46"/>
      <c r="B1053" s="54"/>
      <c r="C1053" s="54"/>
      <c r="D1053" s="49"/>
      <c r="E1053" s="64"/>
      <c r="F1053" s="51">
        <v>2150705</v>
      </c>
      <c r="G1053" s="52" t="s">
        <v>841</v>
      </c>
      <c r="H1053" s="49"/>
      <c r="I1053" s="49"/>
      <c r="J1053" s="49">
        <f t="shared" si="46"/>
        <v>0</v>
      </c>
      <c r="K1053" s="42" t="str">
        <f t="shared" si="45"/>
        <v/>
      </c>
    </row>
    <row r="1054" s="33" customFormat="1" ht="20.1" hidden="1" customHeight="1" spans="1:11">
      <c r="A1054" s="46"/>
      <c r="B1054" s="54"/>
      <c r="C1054" s="54"/>
      <c r="D1054" s="49"/>
      <c r="E1054" s="64"/>
      <c r="F1054" s="51">
        <v>2150799</v>
      </c>
      <c r="G1054" s="52" t="s">
        <v>842</v>
      </c>
      <c r="H1054" s="49">
        <v>0</v>
      </c>
      <c r="I1054" s="49">
        <v>0</v>
      </c>
      <c r="J1054" s="49">
        <f t="shared" si="46"/>
        <v>0</v>
      </c>
      <c r="K1054" s="42" t="str">
        <f t="shared" si="45"/>
        <v/>
      </c>
    </row>
    <row r="1055" s="33" customFormat="1" ht="20.1" hidden="1" customHeight="1" spans="1:11">
      <c r="A1055" s="46"/>
      <c r="B1055" s="54"/>
      <c r="C1055" s="54"/>
      <c r="D1055" s="49"/>
      <c r="E1055" s="64"/>
      <c r="F1055" s="51">
        <v>21508</v>
      </c>
      <c r="G1055" s="52" t="s">
        <v>843</v>
      </c>
      <c r="H1055" s="49">
        <f>SUM(H1056:H1061)</f>
        <v>12797</v>
      </c>
      <c r="I1055" s="49">
        <f>SUM(I1056:I1061)</f>
        <v>12797</v>
      </c>
      <c r="J1055" s="49">
        <f t="shared" si="46"/>
        <v>0</v>
      </c>
      <c r="K1055" s="42">
        <f t="shared" si="45"/>
        <v>0</v>
      </c>
    </row>
    <row r="1056" s="33" customFormat="1" ht="20.1" hidden="1" customHeight="1" spans="1:11">
      <c r="A1056" s="46"/>
      <c r="B1056" s="54"/>
      <c r="C1056" s="54"/>
      <c r="D1056" s="49"/>
      <c r="E1056" s="64"/>
      <c r="F1056" s="51">
        <v>2150801</v>
      </c>
      <c r="G1056" s="52" t="s">
        <v>19</v>
      </c>
      <c r="H1056" s="49">
        <v>0</v>
      </c>
      <c r="I1056" s="49">
        <v>0</v>
      </c>
      <c r="J1056" s="49">
        <f t="shared" si="46"/>
        <v>0</v>
      </c>
      <c r="K1056" s="42" t="str">
        <f t="shared" si="45"/>
        <v/>
      </c>
    </row>
    <row r="1057" s="33" customFormat="1" ht="20.1" hidden="1" customHeight="1" spans="1:11">
      <c r="A1057" s="46"/>
      <c r="B1057" s="54"/>
      <c r="C1057" s="54"/>
      <c r="D1057" s="49"/>
      <c r="E1057" s="64"/>
      <c r="F1057" s="51">
        <v>2150802</v>
      </c>
      <c r="G1057" s="52" t="s">
        <v>21</v>
      </c>
      <c r="H1057" s="49">
        <v>0</v>
      </c>
      <c r="I1057" s="49">
        <v>0</v>
      </c>
      <c r="J1057" s="49">
        <f t="shared" si="46"/>
        <v>0</v>
      </c>
      <c r="K1057" s="42" t="str">
        <f t="shared" si="45"/>
        <v/>
      </c>
    </row>
    <row r="1058" s="33" customFormat="1" ht="20.1" hidden="1" customHeight="1" spans="1:11">
      <c r="A1058" s="46"/>
      <c r="B1058" s="54"/>
      <c r="C1058" s="54"/>
      <c r="D1058" s="49"/>
      <c r="E1058" s="64"/>
      <c r="F1058" s="51">
        <v>2150803</v>
      </c>
      <c r="G1058" s="52" t="s">
        <v>23</v>
      </c>
      <c r="H1058" s="49">
        <v>0</v>
      </c>
      <c r="I1058" s="49">
        <v>0</v>
      </c>
      <c r="J1058" s="49">
        <f t="shared" si="46"/>
        <v>0</v>
      </c>
      <c r="K1058" s="42" t="str">
        <f t="shared" si="45"/>
        <v/>
      </c>
    </row>
    <row r="1059" s="33" customFormat="1" ht="20.1" hidden="1" customHeight="1" spans="1:11">
      <c r="A1059" s="46"/>
      <c r="B1059" s="54"/>
      <c r="C1059" s="54"/>
      <c r="D1059" s="49"/>
      <c r="E1059" s="64"/>
      <c r="F1059" s="51">
        <v>2150804</v>
      </c>
      <c r="G1059" s="52" t="s">
        <v>844</v>
      </c>
      <c r="H1059" s="49">
        <v>0</v>
      </c>
      <c r="I1059" s="49">
        <v>0</v>
      </c>
      <c r="J1059" s="49">
        <f t="shared" si="46"/>
        <v>0</v>
      </c>
      <c r="K1059" s="42" t="str">
        <f t="shared" si="45"/>
        <v/>
      </c>
    </row>
    <row r="1060" s="33" customFormat="1" ht="20.1" hidden="1" customHeight="1" spans="1:11">
      <c r="A1060" s="46"/>
      <c r="B1060" s="54"/>
      <c r="C1060" s="54"/>
      <c r="D1060" s="49"/>
      <c r="E1060" s="64"/>
      <c r="F1060" s="51">
        <v>2150805</v>
      </c>
      <c r="G1060" s="52" t="s">
        <v>845</v>
      </c>
      <c r="H1060" s="49">
        <v>117</v>
      </c>
      <c r="I1060" s="49">
        <v>117</v>
      </c>
      <c r="J1060" s="49">
        <f t="shared" si="46"/>
        <v>0</v>
      </c>
      <c r="K1060" s="42">
        <f t="shared" si="45"/>
        <v>0</v>
      </c>
    </row>
    <row r="1061" s="33" customFormat="1" ht="20.1" hidden="1" customHeight="1" spans="1:11">
      <c r="A1061" s="46"/>
      <c r="B1061" s="54"/>
      <c r="C1061" s="54"/>
      <c r="D1061" s="49"/>
      <c r="E1061" s="64"/>
      <c r="F1061" s="51">
        <v>2150899</v>
      </c>
      <c r="G1061" s="52" t="s">
        <v>846</v>
      </c>
      <c r="H1061" s="49">
        <v>12680</v>
      </c>
      <c r="I1061" s="49">
        <v>12680</v>
      </c>
      <c r="J1061" s="49">
        <f t="shared" si="46"/>
        <v>0</v>
      </c>
      <c r="K1061" s="42">
        <f t="shared" si="45"/>
        <v>0</v>
      </c>
    </row>
    <row r="1062" s="33" customFormat="1" ht="20.1" hidden="1" customHeight="1" spans="1:11">
      <c r="A1062" s="46"/>
      <c r="B1062" s="54"/>
      <c r="C1062" s="54"/>
      <c r="D1062" s="49"/>
      <c r="E1062" s="64"/>
      <c r="F1062" s="51">
        <v>21599</v>
      </c>
      <c r="G1062" s="52" t="s">
        <v>847</v>
      </c>
      <c r="H1062" s="49">
        <f>SUM(H1063:H1067)</f>
        <v>9115</v>
      </c>
      <c r="I1062" s="49">
        <f>SUM(I1063:I1067)</f>
        <v>9115</v>
      </c>
      <c r="J1062" s="49">
        <f t="shared" si="46"/>
        <v>0</v>
      </c>
      <c r="K1062" s="50">
        <f>J1062/H1062</f>
        <v>0</v>
      </c>
    </row>
    <row r="1063" s="33" customFormat="1" ht="20.1" hidden="1" customHeight="1" spans="1:11">
      <c r="A1063" s="46"/>
      <c r="B1063" s="54"/>
      <c r="C1063" s="54"/>
      <c r="D1063" s="49"/>
      <c r="E1063" s="64"/>
      <c r="F1063" s="51">
        <v>2159901</v>
      </c>
      <c r="G1063" s="52" t="s">
        <v>848</v>
      </c>
      <c r="H1063" s="49">
        <v>0</v>
      </c>
      <c r="I1063" s="49">
        <v>0</v>
      </c>
      <c r="J1063" s="49">
        <f t="shared" si="46"/>
        <v>0</v>
      </c>
      <c r="K1063" s="42" t="str">
        <f t="shared" ref="K1063:K1066" si="47">IF(H1063=0,"",J1063/H1063)</f>
        <v/>
      </c>
    </row>
    <row r="1064" s="33" customFormat="1" ht="20.1" hidden="1" customHeight="1" spans="1:11">
      <c r="A1064" s="46"/>
      <c r="B1064" s="54"/>
      <c r="C1064" s="54"/>
      <c r="D1064" s="49"/>
      <c r="E1064" s="64"/>
      <c r="F1064" s="51">
        <v>2159904</v>
      </c>
      <c r="G1064" s="52" t="s">
        <v>849</v>
      </c>
      <c r="H1064" s="49">
        <v>1890</v>
      </c>
      <c r="I1064" s="49">
        <v>1890</v>
      </c>
      <c r="J1064" s="49">
        <f t="shared" si="46"/>
        <v>0</v>
      </c>
      <c r="K1064" s="42">
        <f t="shared" si="47"/>
        <v>0</v>
      </c>
    </row>
    <row r="1065" s="33" customFormat="1" ht="20.1" hidden="1" customHeight="1" spans="1:11">
      <c r="A1065" s="46"/>
      <c r="B1065" s="54"/>
      <c r="C1065" s="54"/>
      <c r="D1065" s="49"/>
      <c r="E1065" s="64"/>
      <c r="F1065" s="51">
        <v>2159905</v>
      </c>
      <c r="G1065" s="52" t="s">
        <v>850</v>
      </c>
      <c r="H1065" s="49">
        <v>0</v>
      </c>
      <c r="I1065" s="49">
        <v>0</v>
      </c>
      <c r="J1065" s="49">
        <f t="shared" si="46"/>
        <v>0</v>
      </c>
      <c r="K1065" s="42" t="str">
        <f t="shared" si="47"/>
        <v/>
      </c>
    </row>
    <row r="1066" s="33" customFormat="1" ht="20.1" hidden="1" customHeight="1" spans="1:11">
      <c r="A1066" s="46"/>
      <c r="B1066" s="54"/>
      <c r="C1066" s="54"/>
      <c r="D1066" s="49"/>
      <c r="E1066" s="64"/>
      <c r="F1066" s="51">
        <v>2159906</v>
      </c>
      <c r="G1066" s="52" t="s">
        <v>851</v>
      </c>
      <c r="H1066" s="49">
        <v>0</v>
      </c>
      <c r="I1066" s="49">
        <v>0</v>
      </c>
      <c r="J1066" s="49">
        <f t="shared" si="46"/>
        <v>0</v>
      </c>
      <c r="K1066" s="42" t="str">
        <f t="shared" si="47"/>
        <v/>
      </c>
    </row>
    <row r="1067" s="33" customFormat="1" ht="20.1" hidden="1" customHeight="1" spans="1:11">
      <c r="A1067" s="46"/>
      <c r="B1067" s="54"/>
      <c r="C1067" s="54"/>
      <c r="D1067" s="49"/>
      <c r="E1067" s="64"/>
      <c r="F1067" s="51">
        <v>2159999</v>
      </c>
      <c r="G1067" s="52" t="s">
        <v>852</v>
      </c>
      <c r="H1067" s="62">
        <v>7225</v>
      </c>
      <c r="I1067" s="62">
        <v>7225</v>
      </c>
      <c r="J1067" s="49">
        <f t="shared" si="46"/>
        <v>0</v>
      </c>
      <c r="K1067" s="50">
        <f>J1067/H1067</f>
        <v>0</v>
      </c>
    </row>
    <row r="1068" s="33" customFormat="1" ht="20.1" customHeight="1" spans="1:11">
      <c r="A1068" s="46"/>
      <c r="B1068" s="54"/>
      <c r="C1068" s="54"/>
      <c r="D1068" s="49"/>
      <c r="E1068" s="66"/>
      <c r="F1068" s="43">
        <v>216</v>
      </c>
      <c r="G1068" s="44" t="s">
        <v>853</v>
      </c>
      <c r="H1068" s="45">
        <f>H1069+H1079+H1085</f>
        <v>2576</v>
      </c>
      <c r="I1068" s="45">
        <f>I1069+I1079+I1085</f>
        <v>2576</v>
      </c>
      <c r="J1068" s="45">
        <f t="shared" si="46"/>
        <v>0</v>
      </c>
      <c r="K1068" s="42">
        <f t="shared" ref="K1068:K1131" si="48">IF(H1068=0,"",J1068/H1068)</f>
        <v>0</v>
      </c>
    </row>
    <row r="1069" s="33" customFormat="1" ht="20.1" hidden="1" customHeight="1" spans="1:11">
      <c r="A1069" s="46"/>
      <c r="B1069" s="54"/>
      <c r="C1069" s="54"/>
      <c r="D1069" s="49"/>
      <c r="E1069" s="64"/>
      <c r="F1069" s="51">
        <v>21602</v>
      </c>
      <c r="G1069" s="52" t="s">
        <v>854</v>
      </c>
      <c r="H1069" s="49">
        <f>SUM(H1070:H1078)</f>
        <v>1506</v>
      </c>
      <c r="I1069" s="49">
        <f>SUM(I1070:I1078)</f>
        <v>1506</v>
      </c>
      <c r="J1069" s="49">
        <f t="shared" si="46"/>
        <v>0</v>
      </c>
      <c r="K1069" s="42">
        <f t="shared" si="48"/>
        <v>0</v>
      </c>
    </row>
    <row r="1070" s="33" customFormat="1" ht="20.1" hidden="1" customHeight="1" spans="1:11">
      <c r="A1070" s="46"/>
      <c r="B1070" s="54"/>
      <c r="C1070" s="54"/>
      <c r="D1070" s="49"/>
      <c r="E1070" s="64"/>
      <c r="F1070" s="51">
        <v>2160201</v>
      </c>
      <c r="G1070" s="52" t="s">
        <v>19</v>
      </c>
      <c r="H1070" s="49">
        <v>0</v>
      </c>
      <c r="I1070" s="49">
        <v>0</v>
      </c>
      <c r="J1070" s="49">
        <f t="shared" si="46"/>
        <v>0</v>
      </c>
      <c r="K1070" s="42" t="str">
        <f t="shared" si="48"/>
        <v/>
      </c>
    </row>
    <row r="1071" s="33" customFormat="1" ht="20.1" hidden="1" customHeight="1" spans="1:11">
      <c r="A1071" s="46"/>
      <c r="B1071" s="54"/>
      <c r="C1071" s="54"/>
      <c r="D1071" s="49"/>
      <c r="E1071" s="64"/>
      <c r="F1071" s="51">
        <v>2160202</v>
      </c>
      <c r="G1071" s="52" t="s">
        <v>21</v>
      </c>
      <c r="H1071" s="49">
        <v>0</v>
      </c>
      <c r="I1071" s="49">
        <v>0</v>
      </c>
      <c r="J1071" s="49">
        <f t="shared" si="46"/>
        <v>0</v>
      </c>
      <c r="K1071" s="42" t="str">
        <f t="shared" si="48"/>
        <v/>
      </c>
    </row>
    <row r="1072" s="33" customFormat="1" ht="20.1" hidden="1" customHeight="1" spans="1:11">
      <c r="A1072" s="46"/>
      <c r="B1072" s="54"/>
      <c r="C1072" s="54"/>
      <c r="D1072" s="49"/>
      <c r="E1072" s="64"/>
      <c r="F1072" s="51">
        <v>2160203</v>
      </c>
      <c r="G1072" s="52" t="s">
        <v>23</v>
      </c>
      <c r="H1072" s="49">
        <v>0</v>
      </c>
      <c r="I1072" s="49">
        <v>0</v>
      </c>
      <c r="J1072" s="49">
        <f t="shared" si="46"/>
        <v>0</v>
      </c>
      <c r="K1072" s="42" t="str">
        <f t="shared" si="48"/>
        <v/>
      </c>
    </row>
    <row r="1073" s="33" customFormat="1" ht="20.1" hidden="1" customHeight="1" spans="1:11">
      <c r="A1073" s="46"/>
      <c r="B1073" s="54"/>
      <c r="C1073" s="54"/>
      <c r="D1073" s="49"/>
      <c r="E1073" s="64"/>
      <c r="F1073" s="51">
        <v>2160216</v>
      </c>
      <c r="G1073" s="52" t="s">
        <v>855</v>
      </c>
      <c r="H1073" s="49">
        <v>0</v>
      </c>
      <c r="I1073" s="49">
        <v>0</v>
      </c>
      <c r="J1073" s="49">
        <f t="shared" si="46"/>
        <v>0</v>
      </c>
      <c r="K1073" s="42" t="str">
        <f t="shared" si="48"/>
        <v/>
      </c>
    </row>
    <row r="1074" s="33" customFormat="1" ht="20.1" hidden="1" customHeight="1" spans="1:11">
      <c r="A1074" s="46"/>
      <c r="B1074" s="54"/>
      <c r="C1074" s="54"/>
      <c r="D1074" s="49"/>
      <c r="E1074" s="64"/>
      <c r="F1074" s="51">
        <v>2160217</v>
      </c>
      <c r="G1074" s="52" t="s">
        <v>856</v>
      </c>
      <c r="H1074" s="49">
        <v>0</v>
      </c>
      <c r="I1074" s="49">
        <v>0</v>
      </c>
      <c r="J1074" s="49">
        <f t="shared" si="46"/>
        <v>0</v>
      </c>
      <c r="K1074" s="42" t="str">
        <f t="shared" si="48"/>
        <v/>
      </c>
    </row>
    <row r="1075" s="33" customFormat="1" ht="20.1" hidden="1" customHeight="1" spans="1:11">
      <c r="A1075" s="46"/>
      <c r="B1075" s="54"/>
      <c r="C1075" s="54"/>
      <c r="D1075" s="49"/>
      <c r="E1075" s="64"/>
      <c r="F1075" s="51">
        <v>2160218</v>
      </c>
      <c r="G1075" s="52" t="s">
        <v>857</v>
      </c>
      <c r="H1075" s="49">
        <v>0</v>
      </c>
      <c r="I1075" s="49">
        <v>0</v>
      </c>
      <c r="J1075" s="49">
        <f t="shared" si="46"/>
        <v>0</v>
      </c>
      <c r="K1075" s="42" t="str">
        <f t="shared" si="48"/>
        <v/>
      </c>
    </row>
    <row r="1076" s="33" customFormat="1" ht="20.1" hidden="1" customHeight="1" spans="1:11">
      <c r="A1076" s="46"/>
      <c r="B1076" s="54"/>
      <c r="C1076" s="54"/>
      <c r="D1076" s="49"/>
      <c r="E1076" s="64"/>
      <c r="F1076" s="51">
        <v>2160219</v>
      </c>
      <c r="G1076" s="52" t="s">
        <v>858</v>
      </c>
      <c r="H1076" s="49">
        <v>0</v>
      </c>
      <c r="I1076" s="49">
        <v>0</v>
      </c>
      <c r="J1076" s="49">
        <f t="shared" si="46"/>
        <v>0</v>
      </c>
      <c r="K1076" s="42" t="str">
        <f t="shared" si="48"/>
        <v/>
      </c>
    </row>
    <row r="1077" s="33" customFormat="1" ht="20.1" hidden="1" customHeight="1" spans="1:11">
      <c r="A1077" s="46"/>
      <c r="B1077" s="54"/>
      <c r="C1077" s="54"/>
      <c r="D1077" s="49"/>
      <c r="E1077" s="64"/>
      <c r="F1077" s="51">
        <v>2160250</v>
      </c>
      <c r="G1077" s="52" t="s">
        <v>37</v>
      </c>
      <c r="H1077" s="49">
        <v>0</v>
      </c>
      <c r="I1077" s="49">
        <v>0</v>
      </c>
      <c r="J1077" s="49">
        <f t="shared" si="46"/>
        <v>0</v>
      </c>
      <c r="K1077" s="42" t="str">
        <f t="shared" si="48"/>
        <v/>
      </c>
    </row>
    <row r="1078" s="33" customFormat="1" ht="20.1" hidden="1" customHeight="1" spans="1:11">
      <c r="A1078" s="46"/>
      <c r="B1078" s="54"/>
      <c r="C1078" s="54"/>
      <c r="D1078" s="49"/>
      <c r="E1078" s="64"/>
      <c r="F1078" s="51">
        <v>2160299</v>
      </c>
      <c r="G1078" s="52" t="s">
        <v>859</v>
      </c>
      <c r="H1078" s="49">
        <v>1506</v>
      </c>
      <c r="I1078" s="49">
        <v>1506</v>
      </c>
      <c r="J1078" s="49">
        <f t="shared" si="46"/>
        <v>0</v>
      </c>
      <c r="K1078" s="42">
        <f t="shared" si="48"/>
        <v>0</v>
      </c>
    </row>
    <row r="1079" s="33" customFormat="1" ht="20.1" hidden="1" customHeight="1" spans="1:11">
      <c r="A1079" s="46"/>
      <c r="B1079" s="54"/>
      <c r="C1079" s="54"/>
      <c r="D1079" s="49"/>
      <c r="E1079" s="64"/>
      <c r="F1079" s="51">
        <v>21606</v>
      </c>
      <c r="G1079" s="52" t="s">
        <v>860</v>
      </c>
      <c r="H1079" s="49">
        <f>SUM(H1080:H1084)</f>
        <v>1070</v>
      </c>
      <c r="I1079" s="49">
        <f>SUM(I1080:I1084)</f>
        <v>1070</v>
      </c>
      <c r="J1079" s="49">
        <f t="shared" si="46"/>
        <v>0</v>
      </c>
      <c r="K1079" s="42">
        <f t="shared" si="48"/>
        <v>0</v>
      </c>
    </row>
    <row r="1080" s="33" customFormat="1" ht="20.1" hidden="1" customHeight="1" spans="1:11">
      <c r="A1080" s="46"/>
      <c r="B1080" s="54"/>
      <c r="C1080" s="54"/>
      <c r="D1080" s="49"/>
      <c r="E1080" s="64"/>
      <c r="F1080" s="51">
        <v>2160601</v>
      </c>
      <c r="G1080" s="52" t="s">
        <v>19</v>
      </c>
      <c r="H1080" s="49">
        <v>0</v>
      </c>
      <c r="I1080" s="49">
        <v>0</v>
      </c>
      <c r="J1080" s="49">
        <f t="shared" si="46"/>
        <v>0</v>
      </c>
      <c r="K1080" s="42" t="str">
        <f t="shared" si="48"/>
        <v/>
      </c>
    </row>
    <row r="1081" s="33" customFormat="1" ht="20.1" hidden="1" customHeight="1" spans="1:11">
      <c r="A1081" s="46"/>
      <c r="B1081" s="54"/>
      <c r="C1081" s="54"/>
      <c r="D1081" s="49"/>
      <c r="E1081" s="64"/>
      <c r="F1081" s="51">
        <v>2160602</v>
      </c>
      <c r="G1081" s="52" t="s">
        <v>21</v>
      </c>
      <c r="H1081" s="49">
        <v>0</v>
      </c>
      <c r="I1081" s="49">
        <v>0</v>
      </c>
      <c r="J1081" s="49">
        <f t="shared" si="46"/>
        <v>0</v>
      </c>
      <c r="K1081" s="42" t="str">
        <f t="shared" si="48"/>
        <v/>
      </c>
    </row>
    <row r="1082" s="33" customFormat="1" ht="20.1" hidden="1" customHeight="1" spans="1:11">
      <c r="A1082" s="46"/>
      <c r="B1082" s="54"/>
      <c r="C1082" s="54"/>
      <c r="D1082" s="49"/>
      <c r="E1082" s="64"/>
      <c r="F1082" s="51">
        <v>2160603</v>
      </c>
      <c r="G1082" s="52" t="s">
        <v>23</v>
      </c>
      <c r="H1082" s="49">
        <v>0</v>
      </c>
      <c r="I1082" s="49">
        <v>0</v>
      </c>
      <c r="J1082" s="49">
        <f t="shared" si="46"/>
        <v>0</v>
      </c>
      <c r="K1082" s="42" t="str">
        <f t="shared" si="48"/>
        <v/>
      </c>
    </row>
    <row r="1083" s="33" customFormat="1" ht="20.1" hidden="1" customHeight="1" spans="1:11">
      <c r="A1083" s="46"/>
      <c r="B1083" s="54"/>
      <c r="C1083" s="54"/>
      <c r="D1083" s="49"/>
      <c r="E1083" s="64"/>
      <c r="F1083" s="51">
        <v>2160607</v>
      </c>
      <c r="G1083" s="52" t="s">
        <v>861</v>
      </c>
      <c r="H1083" s="49">
        <v>0</v>
      </c>
      <c r="I1083" s="49">
        <v>0</v>
      </c>
      <c r="J1083" s="49">
        <f t="shared" si="46"/>
        <v>0</v>
      </c>
      <c r="K1083" s="42" t="str">
        <f t="shared" si="48"/>
        <v/>
      </c>
    </row>
    <row r="1084" s="33" customFormat="1" ht="20.1" hidden="1" customHeight="1" spans="1:11">
      <c r="A1084" s="46"/>
      <c r="B1084" s="54"/>
      <c r="C1084" s="54"/>
      <c r="D1084" s="49"/>
      <c r="E1084" s="64"/>
      <c r="F1084" s="51">
        <v>2160699</v>
      </c>
      <c r="G1084" s="52" t="s">
        <v>862</v>
      </c>
      <c r="H1084" s="49">
        <v>1070</v>
      </c>
      <c r="I1084" s="49">
        <v>1070</v>
      </c>
      <c r="J1084" s="49">
        <f t="shared" si="46"/>
        <v>0</v>
      </c>
      <c r="K1084" s="42">
        <f t="shared" si="48"/>
        <v>0</v>
      </c>
    </row>
    <row r="1085" s="33" customFormat="1" ht="20.1" hidden="1" customHeight="1" spans="1:11">
      <c r="A1085" s="46"/>
      <c r="B1085" s="54"/>
      <c r="C1085" s="54"/>
      <c r="D1085" s="49"/>
      <c r="E1085" s="64"/>
      <c r="F1085" s="51">
        <v>21699</v>
      </c>
      <c r="G1085" s="52" t="s">
        <v>863</v>
      </c>
      <c r="H1085" s="49">
        <f>SUM(H1086:H1087)</f>
        <v>0</v>
      </c>
      <c r="I1085" s="49">
        <f>SUM(I1086:I1087)</f>
        <v>0</v>
      </c>
      <c r="J1085" s="49">
        <f t="shared" si="46"/>
        <v>0</v>
      </c>
      <c r="K1085" s="42" t="str">
        <f t="shared" si="48"/>
        <v/>
      </c>
    </row>
    <row r="1086" s="33" customFormat="1" ht="20.1" hidden="1" customHeight="1" spans="1:11">
      <c r="A1086" s="46"/>
      <c r="B1086" s="54"/>
      <c r="C1086" s="54"/>
      <c r="D1086" s="49"/>
      <c r="E1086" s="64"/>
      <c r="F1086" s="51">
        <v>2169901</v>
      </c>
      <c r="G1086" s="52" t="s">
        <v>864</v>
      </c>
      <c r="H1086" s="49">
        <v>0</v>
      </c>
      <c r="I1086" s="49">
        <v>0</v>
      </c>
      <c r="J1086" s="49">
        <f t="shared" si="46"/>
        <v>0</v>
      </c>
      <c r="K1086" s="42" t="str">
        <f t="shared" si="48"/>
        <v/>
      </c>
    </row>
    <row r="1087" s="33" customFormat="1" ht="20.1" hidden="1" customHeight="1" spans="1:11">
      <c r="A1087" s="46"/>
      <c r="B1087" s="54"/>
      <c r="C1087" s="54"/>
      <c r="D1087" s="49"/>
      <c r="E1087" s="64"/>
      <c r="F1087" s="51">
        <v>2169999</v>
      </c>
      <c r="G1087" s="52" t="s">
        <v>865</v>
      </c>
      <c r="H1087" s="62"/>
      <c r="I1087" s="62"/>
      <c r="J1087" s="49">
        <f t="shared" si="46"/>
        <v>0</v>
      </c>
      <c r="K1087" s="42" t="str">
        <f t="shared" si="48"/>
        <v/>
      </c>
    </row>
    <row r="1088" s="33" customFormat="1" ht="21" customHeight="1" spans="1:11">
      <c r="A1088" s="65"/>
      <c r="B1088" s="54"/>
      <c r="C1088" s="54"/>
      <c r="D1088" s="49"/>
      <c r="E1088" s="66"/>
      <c r="F1088" s="43">
        <v>217</v>
      </c>
      <c r="G1088" s="44" t="s">
        <v>866</v>
      </c>
      <c r="H1088" s="45">
        <f>H1089+H1096+H1106+H1112+H1115</f>
        <v>7071</v>
      </c>
      <c r="I1088" s="45">
        <f>I1089+I1096+I1106+I1112+I1115</f>
        <v>7071</v>
      </c>
      <c r="J1088" s="45">
        <f t="shared" si="46"/>
        <v>0</v>
      </c>
      <c r="K1088" s="42">
        <f t="shared" si="48"/>
        <v>0</v>
      </c>
    </row>
    <row r="1089" s="33" customFormat="1" ht="20.1" hidden="1" customHeight="1" spans="1:11">
      <c r="A1089" s="46"/>
      <c r="B1089" s="54"/>
      <c r="C1089" s="54"/>
      <c r="D1089" s="49"/>
      <c r="E1089" s="64"/>
      <c r="F1089" s="51">
        <v>21701</v>
      </c>
      <c r="G1089" s="52" t="s">
        <v>867</v>
      </c>
      <c r="H1089" s="49">
        <f>SUM(H1090:H1095)</f>
        <v>0</v>
      </c>
      <c r="I1089" s="49">
        <f>SUM(I1090:I1095)</f>
        <v>0</v>
      </c>
      <c r="J1089" s="49">
        <f t="shared" si="46"/>
        <v>0</v>
      </c>
      <c r="K1089" s="42" t="str">
        <f t="shared" si="48"/>
        <v/>
      </c>
    </row>
    <row r="1090" s="33" customFormat="1" ht="20.1" hidden="1" customHeight="1" spans="1:11">
      <c r="A1090" s="46"/>
      <c r="B1090" s="54"/>
      <c r="C1090" s="54"/>
      <c r="D1090" s="49"/>
      <c r="E1090" s="64"/>
      <c r="F1090" s="51">
        <v>2170101</v>
      </c>
      <c r="G1090" s="52" t="s">
        <v>19</v>
      </c>
      <c r="H1090" s="49">
        <v>0</v>
      </c>
      <c r="I1090" s="49">
        <v>0</v>
      </c>
      <c r="J1090" s="49">
        <f t="shared" si="46"/>
        <v>0</v>
      </c>
      <c r="K1090" s="42" t="str">
        <f t="shared" si="48"/>
        <v/>
      </c>
    </row>
    <row r="1091" s="33" customFormat="1" ht="20.1" hidden="1" customHeight="1" spans="1:11">
      <c r="A1091" s="46"/>
      <c r="B1091" s="54"/>
      <c r="C1091" s="54"/>
      <c r="D1091" s="49"/>
      <c r="E1091" s="64"/>
      <c r="F1091" s="51">
        <v>2170102</v>
      </c>
      <c r="G1091" s="52" t="s">
        <v>21</v>
      </c>
      <c r="H1091" s="49">
        <v>0</v>
      </c>
      <c r="I1091" s="49">
        <v>0</v>
      </c>
      <c r="J1091" s="49">
        <f t="shared" si="46"/>
        <v>0</v>
      </c>
      <c r="K1091" s="42" t="str">
        <f t="shared" si="48"/>
        <v/>
      </c>
    </row>
    <row r="1092" s="33" customFormat="1" ht="20.1" hidden="1" customHeight="1" spans="1:11">
      <c r="A1092" s="46"/>
      <c r="B1092" s="54"/>
      <c r="C1092" s="54"/>
      <c r="D1092" s="49"/>
      <c r="E1092" s="64"/>
      <c r="F1092" s="51">
        <v>2170103</v>
      </c>
      <c r="G1092" s="52" t="s">
        <v>23</v>
      </c>
      <c r="H1092" s="49">
        <v>0</v>
      </c>
      <c r="I1092" s="49">
        <v>0</v>
      </c>
      <c r="J1092" s="49">
        <f t="shared" si="46"/>
        <v>0</v>
      </c>
      <c r="K1092" s="42" t="str">
        <f t="shared" si="48"/>
        <v/>
      </c>
    </row>
    <row r="1093" s="33" customFormat="1" ht="20.1" hidden="1" customHeight="1" spans="1:11">
      <c r="A1093" s="46"/>
      <c r="B1093" s="54"/>
      <c r="C1093" s="54"/>
      <c r="D1093" s="49"/>
      <c r="E1093" s="64"/>
      <c r="F1093" s="51">
        <v>2170104</v>
      </c>
      <c r="G1093" s="52" t="s">
        <v>868</v>
      </c>
      <c r="H1093" s="49">
        <v>0</v>
      </c>
      <c r="I1093" s="49">
        <v>0</v>
      </c>
      <c r="J1093" s="49">
        <f t="shared" si="46"/>
        <v>0</v>
      </c>
      <c r="K1093" s="42" t="str">
        <f t="shared" si="48"/>
        <v/>
      </c>
    </row>
    <row r="1094" s="33" customFormat="1" ht="20.1" hidden="1" customHeight="1" spans="1:11">
      <c r="A1094" s="46"/>
      <c r="B1094" s="54"/>
      <c r="C1094" s="54"/>
      <c r="D1094" s="49"/>
      <c r="E1094" s="64"/>
      <c r="F1094" s="51">
        <v>2170150</v>
      </c>
      <c r="G1094" s="52" t="s">
        <v>37</v>
      </c>
      <c r="H1094" s="49">
        <v>0</v>
      </c>
      <c r="I1094" s="49">
        <v>0</v>
      </c>
      <c r="J1094" s="49">
        <f t="shared" si="46"/>
        <v>0</v>
      </c>
      <c r="K1094" s="42" t="str">
        <f t="shared" si="48"/>
        <v/>
      </c>
    </row>
    <row r="1095" s="33" customFormat="1" ht="20.1" hidden="1" customHeight="1" spans="1:11">
      <c r="A1095" s="46"/>
      <c r="B1095" s="54"/>
      <c r="C1095" s="54"/>
      <c r="D1095" s="49"/>
      <c r="E1095" s="64"/>
      <c r="F1095" s="51">
        <v>2170199</v>
      </c>
      <c r="G1095" s="52" t="s">
        <v>869</v>
      </c>
      <c r="H1095" s="49">
        <v>0</v>
      </c>
      <c r="I1095" s="49">
        <v>0</v>
      </c>
      <c r="J1095" s="49">
        <f t="shared" si="46"/>
        <v>0</v>
      </c>
      <c r="K1095" s="42" t="str">
        <f t="shared" si="48"/>
        <v/>
      </c>
    </row>
    <row r="1096" s="33" customFormat="1" ht="20.1" hidden="1" customHeight="1" spans="1:11">
      <c r="A1096" s="46"/>
      <c r="B1096" s="54"/>
      <c r="C1096" s="54"/>
      <c r="D1096" s="49"/>
      <c r="E1096" s="64"/>
      <c r="F1096" s="51">
        <v>21702</v>
      </c>
      <c r="G1096" s="52" t="s">
        <v>870</v>
      </c>
      <c r="H1096" s="49">
        <f>SUM(H1097:H1105)</f>
        <v>0</v>
      </c>
      <c r="I1096" s="49">
        <f>SUM(I1097:I1105)</f>
        <v>0</v>
      </c>
      <c r="J1096" s="49">
        <f t="shared" si="46"/>
        <v>0</v>
      </c>
      <c r="K1096" s="42" t="str">
        <f t="shared" si="48"/>
        <v/>
      </c>
    </row>
    <row r="1097" s="33" customFormat="1" ht="20.1" hidden="1" customHeight="1" spans="1:11">
      <c r="A1097" s="46"/>
      <c r="B1097" s="54"/>
      <c r="C1097" s="54"/>
      <c r="D1097" s="49"/>
      <c r="E1097" s="64"/>
      <c r="F1097" s="51">
        <v>2170201</v>
      </c>
      <c r="G1097" s="52" t="s">
        <v>871</v>
      </c>
      <c r="H1097" s="49">
        <v>0</v>
      </c>
      <c r="I1097" s="49">
        <v>0</v>
      </c>
      <c r="J1097" s="49">
        <f t="shared" si="46"/>
        <v>0</v>
      </c>
      <c r="K1097" s="42" t="str">
        <f t="shared" si="48"/>
        <v/>
      </c>
    </row>
    <row r="1098" s="33" customFormat="1" ht="20.1" hidden="1" customHeight="1" spans="1:11">
      <c r="A1098" s="46"/>
      <c r="B1098" s="54"/>
      <c r="C1098" s="54"/>
      <c r="D1098" s="49"/>
      <c r="E1098" s="64"/>
      <c r="F1098" s="51">
        <v>2170202</v>
      </c>
      <c r="G1098" s="52" t="s">
        <v>872</v>
      </c>
      <c r="H1098" s="49">
        <v>0</v>
      </c>
      <c r="I1098" s="49">
        <v>0</v>
      </c>
      <c r="J1098" s="49">
        <f t="shared" si="46"/>
        <v>0</v>
      </c>
      <c r="K1098" s="42" t="str">
        <f t="shared" si="48"/>
        <v/>
      </c>
    </row>
    <row r="1099" s="33" customFormat="1" ht="20.1" hidden="1" customHeight="1" spans="1:11">
      <c r="A1099" s="46"/>
      <c r="B1099" s="54"/>
      <c r="C1099" s="54"/>
      <c r="D1099" s="49"/>
      <c r="E1099" s="64"/>
      <c r="F1099" s="51">
        <v>2170203</v>
      </c>
      <c r="G1099" s="52" t="s">
        <v>873</v>
      </c>
      <c r="H1099" s="49">
        <v>0</v>
      </c>
      <c r="I1099" s="49">
        <v>0</v>
      </c>
      <c r="J1099" s="49">
        <f t="shared" ref="J1099:J1162" si="49">I1099-H1099</f>
        <v>0</v>
      </c>
      <c r="K1099" s="42" t="str">
        <f t="shared" si="48"/>
        <v/>
      </c>
    </row>
    <row r="1100" s="33" customFormat="1" ht="20.1" hidden="1" customHeight="1" spans="1:11">
      <c r="A1100" s="46"/>
      <c r="B1100" s="54"/>
      <c r="C1100" s="54"/>
      <c r="D1100" s="49"/>
      <c r="E1100" s="64"/>
      <c r="F1100" s="51">
        <v>2170204</v>
      </c>
      <c r="G1100" s="52" t="s">
        <v>874</v>
      </c>
      <c r="H1100" s="49">
        <v>0</v>
      </c>
      <c r="I1100" s="49">
        <v>0</v>
      </c>
      <c r="J1100" s="49">
        <f t="shared" si="49"/>
        <v>0</v>
      </c>
      <c r="K1100" s="42" t="str">
        <f t="shared" si="48"/>
        <v/>
      </c>
    </row>
    <row r="1101" s="33" customFormat="1" ht="20.1" hidden="1" customHeight="1" spans="1:11">
      <c r="A1101" s="46"/>
      <c r="B1101" s="54"/>
      <c r="C1101" s="54"/>
      <c r="D1101" s="49"/>
      <c r="E1101" s="64"/>
      <c r="F1101" s="51">
        <v>2170205</v>
      </c>
      <c r="G1101" s="52" t="s">
        <v>875</v>
      </c>
      <c r="H1101" s="49">
        <v>0</v>
      </c>
      <c r="I1101" s="49">
        <v>0</v>
      </c>
      <c r="J1101" s="49">
        <f t="shared" si="49"/>
        <v>0</v>
      </c>
      <c r="K1101" s="42" t="str">
        <f t="shared" si="48"/>
        <v/>
      </c>
    </row>
    <row r="1102" s="33" customFormat="1" ht="20.1" hidden="1" customHeight="1" spans="1:11">
      <c r="A1102" s="46"/>
      <c r="B1102" s="54"/>
      <c r="C1102" s="54"/>
      <c r="D1102" s="49"/>
      <c r="E1102" s="64"/>
      <c r="F1102" s="51">
        <v>2170206</v>
      </c>
      <c r="G1102" s="52" t="s">
        <v>876</v>
      </c>
      <c r="H1102" s="49">
        <v>0</v>
      </c>
      <c r="I1102" s="49">
        <v>0</v>
      </c>
      <c r="J1102" s="49">
        <f t="shared" si="49"/>
        <v>0</v>
      </c>
      <c r="K1102" s="42" t="str">
        <f t="shared" si="48"/>
        <v/>
      </c>
    </row>
    <row r="1103" s="33" customFormat="1" ht="20.1" hidden="1" customHeight="1" spans="1:11">
      <c r="A1103" s="46"/>
      <c r="B1103" s="54"/>
      <c r="C1103" s="54"/>
      <c r="D1103" s="49"/>
      <c r="E1103" s="64"/>
      <c r="F1103" s="51">
        <v>2170207</v>
      </c>
      <c r="G1103" s="52" t="s">
        <v>877</v>
      </c>
      <c r="H1103" s="49">
        <v>0</v>
      </c>
      <c r="I1103" s="49">
        <v>0</v>
      </c>
      <c r="J1103" s="49">
        <f t="shared" si="49"/>
        <v>0</v>
      </c>
      <c r="K1103" s="42" t="str">
        <f t="shared" si="48"/>
        <v/>
      </c>
    </row>
    <row r="1104" s="33" customFormat="1" ht="20.1" hidden="1" customHeight="1" spans="1:11">
      <c r="A1104" s="46"/>
      <c r="B1104" s="54"/>
      <c r="C1104" s="54"/>
      <c r="D1104" s="49"/>
      <c r="E1104" s="64"/>
      <c r="F1104" s="51">
        <v>2170208</v>
      </c>
      <c r="G1104" s="52" t="s">
        <v>878</v>
      </c>
      <c r="H1104" s="49">
        <v>0</v>
      </c>
      <c r="I1104" s="49">
        <v>0</v>
      </c>
      <c r="J1104" s="49">
        <f t="shared" si="49"/>
        <v>0</v>
      </c>
      <c r="K1104" s="42" t="str">
        <f t="shared" si="48"/>
        <v/>
      </c>
    </row>
    <row r="1105" s="33" customFormat="1" ht="20.1" hidden="1" customHeight="1" spans="1:11">
      <c r="A1105" s="46"/>
      <c r="B1105" s="54"/>
      <c r="C1105" s="54"/>
      <c r="D1105" s="49"/>
      <c r="E1105" s="64"/>
      <c r="F1105" s="51">
        <v>2170299</v>
      </c>
      <c r="G1105" s="52" t="s">
        <v>879</v>
      </c>
      <c r="H1105" s="49">
        <v>0</v>
      </c>
      <c r="I1105" s="49">
        <v>0</v>
      </c>
      <c r="J1105" s="49">
        <f t="shared" si="49"/>
        <v>0</v>
      </c>
      <c r="K1105" s="42" t="str">
        <f t="shared" si="48"/>
        <v/>
      </c>
    </row>
    <row r="1106" s="33" customFormat="1" ht="20.1" hidden="1" customHeight="1" spans="1:11">
      <c r="A1106" s="46"/>
      <c r="B1106" s="54"/>
      <c r="C1106" s="54"/>
      <c r="D1106" s="49"/>
      <c r="E1106" s="64"/>
      <c r="F1106" s="51">
        <v>21703</v>
      </c>
      <c r="G1106" s="52" t="s">
        <v>880</v>
      </c>
      <c r="H1106" s="49">
        <f>SUM(H1107:H1111)</f>
        <v>7071</v>
      </c>
      <c r="I1106" s="49">
        <f>SUM(I1107:I1111)</f>
        <v>7071</v>
      </c>
      <c r="J1106" s="49">
        <f t="shared" si="49"/>
        <v>0</v>
      </c>
      <c r="K1106" s="42">
        <f t="shared" si="48"/>
        <v>0</v>
      </c>
    </row>
    <row r="1107" s="33" customFormat="1" ht="20.1" hidden="1" customHeight="1" spans="1:11">
      <c r="A1107" s="46"/>
      <c r="B1107" s="54"/>
      <c r="C1107" s="54"/>
      <c r="D1107" s="49"/>
      <c r="E1107" s="64"/>
      <c r="F1107" s="51">
        <v>2170301</v>
      </c>
      <c r="G1107" s="52" t="s">
        <v>881</v>
      </c>
      <c r="H1107" s="49">
        <v>0</v>
      </c>
      <c r="I1107" s="49">
        <v>0</v>
      </c>
      <c r="J1107" s="49">
        <f t="shared" si="49"/>
        <v>0</v>
      </c>
      <c r="K1107" s="42" t="str">
        <f t="shared" si="48"/>
        <v/>
      </c>
    </row>
    <row r="1108" s="33" customFormat="1" ht="20.1" hidden="1" customHeight="1" spans="1:11">
      <c r="A1108" s="46"/>
      <c r="B1108" s="54"/>
      <c r="C1108" s="54"/>
      <c r="D1108" s="49"/>
      <c r="E1108" s="64"/>
      <c r="F1108" s="51">
        <v>2170302</v>
      </c>
      <c r="G1108" s="52" t="s">
        <v>882</v>
      </c>
      <c r="H1108" s="49">
        <v>6981</v>
      </c>
      <c r="I1108" s="49">
        <v>6981</v>
      </c>
      <c r="J1108" s="49">
        <f t="shared" si="49"/>
        <v>0</v>
      </c>
      <c r="K1108" s="42">
        <f t="shared" si="48"/>
        <v>0</v>
      </c>
    </row>
    <row r="1109" s="33" customFormat="1" ht="20.1" hidden="1" customHeight="1" spans="1:11">
      <c r="A1109" s="46"/>
      <c r="B1109" s="54"/>
      <c r="C1109" s="54"/>
      <c r="D1109" s="49"/>
      <c r="E1109" s="64"/>
      <c r="F1109" s="51">
        <v>2170303</v>
      </c>
      <c r="G1109" s="52" t="s">
        <v>883</v>
      </c>
      <c r="H1109" s="49">
        <v>0</v>
      </c>
      <c r="I1109" s="49">
        <v>0</v>
      </c>
      <c r="J1109" s="49">
        <f t="shared" si="49"/>
        <v>0</v>
      </c>
      <c r="K1109" s="42" t="str">
        <f t="shared" si="48"/>
        <v/>
      </c>
    </row>
    <row r="1110" s="33" customFormat="1" ht="20.1" hidden="1" customHeight="1" spans="1:11">
      <c r="A1110" s="46"/>
      <c r="B1110" s="54"/>
      <c r="C1110" s="54"/>
      <c r="D1110" s="49"/>
      <c r="E1110" s="64"/>
      <c r="F1110" s="51">
        <v>2170304</v>
      </c>
      <c r="G1110" s="52" t="s">
        <v>884</v>
      </c>
      <c r="H1110" s="49">
        <v>0</v>
      </c>
      <c r="I1110" s="49">
        <v>0</v>
      </c>
      <c r="J1110" s="49">
        <f t="shared" si="49"/>
        <v>0</v>
      </c>
      <c r="K1110" s="42" t="str">
        <f t="shared" si="48"/>
        <v/>
      </c>
    </row>
    <row r="1111" s="33" customFormat="1" ht="20.1" hidden="1" customHeight="1" spans="1:11">
      <c r="A1111" s="46"/>
      <c r="B1111" s="54"/>
      <c r="C1111" s="54"/>
      <c r="D1111" s="49"/>
      <c r="E1111" s="64"/>
      <c r="F1111" s="51">
        <v>2170399</v>
      </c>
      <c r="G1111" s="52" t="s">
        <v>885</v>
      </c>
      <c r="H1111" s="49">
        <v>90</v>
      </c>
      <c r="I1111" s="49">
        <v>90</v>
      </c>
      <c r="J1111" s="49">
        <f t="shared" si="49"/>
        <v>0</v>
      </c>
      <c r="K1111" s="42">
        <f t="shared" si="48"/>
        <v>0</v>
      </c>
    </row>
    <row r="1112" s="33" customFormat="1" ht="20.1" hidden="1" customHeight="1" spans="1:11">
      <c r="A1112" s="46"/>
      <c r="B1112" s="54"/>
      <c r="C1112" s="54"/>
      <c r="D1112" s="49"/>
      <c r="E1112" s="64"/>
      <c r="F1112" s="51">
        <v>21704</v>
      </c>
      <c r="G1112" s="52" t="s">
        <v>886</v>
      </c>
      <c r="H1112" s="49">
        <f>SUM(H1113:H1114)</f>
        <v>0</v>
      </c>
      <c r="I1112" s="49">
        <f>SUM(I1113:I1114)</f>
        <v>0</v>
      </c>
      <c r="J1112" s="49">
        <f t="shared" si="49"/>
        <v>0</v>
      </c>
      <c r="K1112" s="42" t="str">
        <f t="shared" si="48"/>
        <v/>
      </c>
    </row>
    <row r="1113" s="33" customFormat="1" ht="20.1" hidden="1" customHeight="1" spans="1:11">
      <c r="A1113" s="46"/>
      <c r="B1113" s="54"/>
      <c r="C1113" s="54"/>
      <c r="D1113" s="49"/>
      <c r="E1113" s="64"/>
      <c r="F1113" s="51">
        <v>2170401</v>
      </c>
      <c r="G1113" s="52" t="s">
        <v>887</v>
      </c>
      <c r="H1113" s="49">
        <v>0</v>
      </c>
      <c r="I1113" s="49">
        <v>0</v>
      </c>
      <c r="J1113" s="49">
        <f t="shared" si="49"/>
        <v>0</v>
      </c>
      <c r="K1113" s="42" t="str">
        <f t="shared" si="48"/>
        <v/>
      </c>
    </row>
    <row r="1114" s="33" customFormat="1" ht="20.1" hidden="1" customHeight="1" spans="1:11">
      <c r="A1114" s="46"/>
      <c r="B1114" s="54"/>
      <c r="C1114" s="54"/>
      <c r="D1114" s="49"/>
      <c r="E1114" s="64"/>
      <c r="F1114" s="51">
        <v>2170499</v>
      </c>
      <c r="G1114" s="52" t="s">
        <v>888</v>
      </c>
      <c r="H1114" s="49">
        <v>0</v>
      </c>
      <c r="I1114" s="49">
        <v>0</v>
      </c>
      <c r="J1114" s="49">
        <f t="shared" si="49"/>
        <v>0</v>
      </c>
      <c r="K1114" s="42" t="str">
        <f t="shared" si="48"/>
        <v/>
      </c>
    </row>
    <row r="1115" s="33" customFormat="1" ht="20.1" hidden="1" customHeight="1" spans="1:11">
      <c r="A1115" s="46"/>
      <c r="B1115" s="54"/>
      <c r="C1115" s="54"/>
      <c r="D1115" s="49"/>
      <c r="E1115" s="64"/>
      <c r="F1115" s="51">
        <v>21799</v>
      </c>
      <c r="G1115" s="52" t="s">
        <v>889</v>
      </c>
      <c r="H1115" s="49">
        <f>SUM(H1116)</f>
        <v>0</v>
      </c>
      <c r="I1115" s="49">
        <f>SUM(I1116)</f>
        <v>0</v>
      </c>
      <c r="J1115" s="49">
        <f t="shared" si="49"/>
        <v>0</v>
      </c>
      <c r="K1115" s="42" t="str">
        <f t="shared" si="48"/>
        <v/>
      </c>
    </row>
    <row r="1116" s="33" customFormat="1" ht="20.1" hidden="1" customHeight="1" spans="1:11">
      <c r="A1116" s="46"/>
      <c r="B1116" s="54"/>
      <c r="C1116" s="54"/>
      <c r="D1116" s="49"/>
      <c r="E1116" s="64"/>
      <c r="F1116" s="51">
        <v>2179999</v>
      </c>
      <c r="G1116" s="52" t="s">
        <v>890</v>
      </c>
      <c r="H1116" s="49">
        <v>0</v>
      </c>
      <c r="I1116" s="49">
        <v>0</v>
      </c>
      <c r="J1116" s="49">
        <f t="shared" si="49"/>
        <v>0</v>
      </c>
      <c r="K1116" s="42" t="str">
        <f t="shared" si="48"/>
        <v/>
      </c>
    </row>
    <row r="1117" s="33" customFormat="1" ht="20.1" hidden="1" customHeight="1" spans="1:11">
      <c r="A1117" s="46"/>
      <c r="B1117" s="54"/>
      <c r="C1117" s="54"/>
      <c r="D1117" s="49"/>
      <c r="E1117" s="64"/>
      <c r="F1117" s="43">
        <v>219</v>
      </c>
      <c r="G1117" s="44" t="s">
        <v>891</v>
      </c>
      <c r="H1117" s="45">
        <f>SUM(H1118:H1126)</f>
        <v>0</v>
      </c>
      <c r="I1117" s="45">
        <f>SUM(I1118:I1126)</f>
        <v>0</v>
      </c>
      <c r="J1117" s="45">
        <f t="shared" si="49"/>
        <v>0</v>
      </c>
      <c r="K1117" s="42" t="str">
        <f t="shared" si="48"/>
        <v/>
      </c>
    </row>
    <row r="1118" s="33" customFormat="1" ht="20.1" hidden="1" customHeight="1" spans="1:11">
      <c r="A1118" s="46"/>
      <c r="B1118" s="54"/>
      <c r="C1118" s="54"/>
      <c r="D1118" s="49"/>
      <c r="E1118" s="64"/>
      <c r="F1118" s="51">
        <v>21901</v>
      </c>
      <c r="G1118" s="52" t="s">
        <v>892</v>
      </c>
      <c r="H1118" s="49">
        <v>0</v>
      </c>
      <c r="I1118" s="49">
        <v>0</v>
      </c>
      <c r="J1118" s="49">
        <f t="shared" si="49"/>
        <v>0</v>
      </c>
      <c r="K1118" s="42" t="str">
        <f t="shared" si="48"/>
        <v/>
      </c>
    </row>
    <row r="1119" s="33" customFormat="1" ht="20.1" hidden="1" customHeight="1" spans="1:11">
      <c r="A1119" s="46"/>
      <c r="B1119" s="54"/>
      <c r="C1119" s="54"/>
      <c r="D1119" s="49"/>
      <c r="E1119" s="64"/>
      <c r="F1119" s="51">
        <v>21902</v>
      </c>
      <c r="G1119" s="52" t="s">
        <v>893</v>
      </c>
      <c r="H1119" s="49">
        <v>0</v>
      </c>
      <c r="I1119" s="49">
        <v>0</v>
      </c>
      <c r="J1119" s="49">
        <f t="shared" si="49"/>
        <v>0</v>
      </c>
      <c r="K1119" s="42" t="str">
        <f t="shared" si="48"/>
        <v/>
      </c>
    </row>
    <row r="1120" s="33" customFormat="1" ht="20.1" hidden="1" customHeight="1" spans="1:11">
      <c r="A1120" s="46"/>
      <c r="B1120" s="54"/>
      <c r="C1120" s="54"/>
      <c r="D1120" s="49"/>
      <c r="E1120" s="64"/>
      <c r="F1120" s="51">
        <v>21903</v>
      </c>
      <c r="G1120" s="52" t="s">
        <v>894</v>
      </c>
      <c r="H1120" s="49">
        <v>0</v>
      </c>
      <c r="I1120" s="49">
        <v>0</v>
      </c>
      <c r="J1120" s="49">
        <f t="shared" si="49"/>
        <v>0</v>
      </c>
      <c r="K1120" s="42" t="str">
        <f t="shared" si="48"/>
        <v/>
      </c>
    </row>
    <row r="1121" s="33" customFormat="1" ht="20.1" hidden="1" customHeight="1" spans="1:11">
      <c r="A1121" s="46"/>
      <c r="B1121" s="54"/>
      <c r="C1121" s="54"/>
      <c r="D1121" s="49"/>
      <c r="E1121" s="64"/>
      <c r="F1121" s="51">
        <v>21904</v>
      </c>
      <c r="G1121" s="52" t="s">
        <v>895</v>
      </c>
      <c r="H1121" s="49">
        <v>0</v>
      </c>
      <c r="I1121" s="49">
        <v>0</v>
      </c>
      <c r="J1121" s="49">
        <f t="shared" si="49"/>
        <v>0</v>
      </c>
      <c r="K1121" s="42" t="str">
        <f t="shared" si="48"/>
        <v/>
      </c>
    </row>
    <row r="1122" s="33" customFormat="1" ht="20.1" hidden="1" customHeight="1" spans="1:11">
      <c r="A1122" s="46"/>
      <c r="B1122" s="54"/>
      <c r="C1122" s="54"/>
      <c r="D1122" s="49"/>
      <c r="E1122" s="64"/>
      <c r="F1122" s="51">
        <v>21905</v>
      </c>
      <c r="G1122" s="52" t="s">
        <v>896</v>
      </c>
      <c r="H1122" s="49">
        <v>0</v>
      </c>
      <c r="I1122" s="49">
        <v>0</v>
      </c>
      <c r="J1122" s="49">
        <f t="shared" si="49"/>
        <v>0</v>
      </c>
      <c r="K1122" s="42" t="str">
        <f t="shared" si="48"/>
        <v/>
      </c>
    </row>
    <row r="1123" s="33" customFormat="1" ht="20.1" hidden="1" customHeight="1" spans="1:11">
      <c r="A1123" s="46"/>
      <c r="B1123" s="54"/>
      <c r="C1123" s="54"/>
      <c r="D1123" s="49"/>
      <c r="E1123" s="64"/>
      <c r="F1123" s="51">
        <v>21906</v>
      </c>
      <c r="G1123" s="52" t="s">
        <v>897</v>
      </c>
      <c r="H1123" s="49">
        <v>0</v>
      </c>
      <c r="I1123" s="49">
        <v>0</v>
      </c>
      <c r="J1123" s="49">
        <f t="shared" si="49"/>
        <v>0</v>
      </c>
      <c r="K1123" s="42" t="str">
        <f t="shared" si="48"/>
        <v/>
      </c>
    </row>
    <row r="1124" s="33" customFormat="1" ht="20.1" hidden="1" customHeight="1" spans="1:11">
      <c r="A1124" s="46"/>
      <c r="B1124" s="54"/>
      <c r="C1124" s="54"/>
      <c r="D1124" s="49"/>
      <c r="E1124" s="64"/>
      <c r="F1124" s="51">
        <v>21907</v>
      </c>
      <c r="G1124" s="52" t="s">
        <v>898</v>
      </c>
      <c r="H1124" s="49">
        <v>0</v>
      </c>
      <c r="I1124" s="49">
        <v>0</v>
      </c>
      <c r="J1124" s="49">
        <f t="shared" si="49"/>
        <v>0</v>
      </c>
      <c r="K1124" s="42" t="str">
        <f t="shared" si="48"/>
        <v/>
      </c>
    </row>
    <row r="1125" s="33" customFormat="1" ht="20.1" hidden="1" customHeight="1" spans="1:11">
      <c r="A1125" s="46"/>
      <c r="B1125" s="54"/>
      <c r="C1125" s="54"/>
      <c r="D1125" s="49"/>
      <c r="E1125" s="64"/>
      <c r="F1125" s="51">
        <v>21908</v>
      </c>
      <c r="G1125" s="52" t="s">
        <v>899</v>
      </c>
      <c r="H1125" s="49">
        <v>0</v>
      </c>
      <c r="I1125" s="49">
        <v>0</v>
      </c>
      <c r="J1125" s="49">
        <f t="shared" si="49"/>
        <v>0</v>
      </c>
      <c r="K1125" s="42" t="str">
        <f t="shared" si="48"/>
        <v/>
      </c>
    </row>
    <row r="1126" s="33" customFormat="1" ht="20.1" hidden="1" customHeight="1" spans="1:11">
      <c r="A1126" s="46"/>
      <c r="B1126" s="54"/>
      <c r="C1126" s="54"/>
      <c r="D1126" s="49"/>
      <c r="E1126" s="64"/>
      <c r="F1126" s="51">
        <v>21999</v>
      </c>
      <c r="G1126" s="52" t="s">
        <v>900</v>
      </c>
      <c r="H1126" s="49">
        <v>0</v>
      </c>
      <c r="I1126" s="49">
        <v>0</v>
      </c>
      <c r="J1126" s="49">
        <f t="shared" si="49"/>
        <v>0</v>
      </c>
      <c r="K1126" s="42" t="str">
        <f t="shared" si="48"/>
        <v/>
      </c>
    </row>
    <row r="1127" s="33" customFormat="1" ht="20.1" customHeight="1" spans="1:11">
      <c r="A1127" s="46"/>
      <c r="B1127" s="54"/>
      <c r="C1127" s="54"/>
      <c r="D1127" s="49"/>
      <c r="E1127" s="66"/>
      <c r="F1127" s="43">
        <v>220</v>
      </c>
      <c r="G1127" s="44" t="s">
        <v>901</v>
      </c>
      <c r="H1127" s="45">
        <f>H1128+H1157+H1172</f>
        <v>18</v>
      </c>
      <c r="I1127" s="45">
        <f>I1128+I1157+I1172</f>
        <v>18</v>
      </c>
      <c r="J1127" s="45">
        <f t="shared" si="49"/>
        <v>0</v>
      </c>
      <c r="K1127" s="42">
        <f t="shared" si="48"/>
        <v>0</v>
      </c>
    </row>
    <row r="1128" s="33" customFormat="1" ht="20.1" hidden="1" customHeight="1" spans="1:11">
      <c r="A1128" s="46"/>
      <c r="B1128" s="54"/>
      <c r="C1128" s="54"/>
      <c r="D1128" s="49"/>
      <c r="E1128" s="64"/>
      <c r="F1128" s="51">
        <v>22001</v>
      </c>
      <c r="G1128" s="52" t="s">
        <v>902</v>
      </c>
      <c r="H1128" s="49">
        <f>SUM(H1129:H1156)</f>
        <v>18</v>
      </c>
      <c r="I1128" s="49">
        <f>SUM(I1129:I1156)</f>
        <v>18</v>
      </c>
      <c r="J1128" s="49">
        <f t="shared" si="49"/>
        <v>0</v>
      </c>
      <c r="K1128" s="42">
        <f t="shared" si="48"/>
        <v>0</v>
      </c>
    </row>
    <row r="1129" s="33" customFormat="1" ht="20.1" hidden="1" customHeight="1" spans="1:11">
      <c r="A1129" s="46"/>
      <c r="B1129" s="54"/>
      <c r="C1129" s="54"/>
      <c r="D1129" s="49"/>
      <c r="E1129" s="64"/>
      <c r="F1129" s="51">
        <v>2200101</v>
      </c>
      <c r="G1129" s="52" t="s">
        <v>19</v>
      </c>
      <c r="H1129" s="49">
        <v>10</v>
      </c>
      <c r="I1129" s="49">
        <v>10</v>
      </c>
      <c r="J1129" s="49">
        <f t="shared" si="49"/>
        <v>0</v>
      </c>
      <c r="K1129" s="42">
        <f t="shared" si="48"/>
        <v>0</v>
      </c>
    </row>
    <row r="1130" s="33" customFormat="1" ht="20.1" hidden="1" customHeight="1" spans="1:11">
      <c r="A1130" s="46"/>
      <c r="B1130" s="54"/>
      <c r="C1130" s="54"/>
      <c r="D1130" s="49"/>
      <c r="E1130" s="64"/>
      <c r="F1130" s="51">
        <v>2200102</v>
      </c>
      <c r="G1130" s="52" t="s">
        <v>21</v>
      </c>
      <c r="H1130" s="49"/>
      <c r="I1130" s="49"/>
      <c r="J1130" s="49">
        <f t="shared" si="49"/>
        <v>0</v>
      </c>
      <c r="K1130" s="42" t="str">
        <f t="shared" si="48"/>
        <v/>
      </c>
    </row>
    <row r="1131" s="33" customFormat="1" ht="20.1" hidden="1" customHeight="1" spans="1:11">
      <c r="A1131" s="46"/>
      <c r="B1131" s="54"/>
      <c r="C1131" s="54"/>
      <c r="D1131" s="49"/>
      <c r="E1131" s="64"/>
      <c r="F1131" s="51">
        <v>2200103</v>
      </c>
      <c r="G1131" s="52" t="s">
        <v>23</v>
      </c>
      <c r="H1131" s="49">
        <v>0</v>
      </c>
      <c r="I1131" s="49">
        <v>0</v>
      </c>
      <c r="J1131" s="49">
        <f t="shared" si="49"/>
        <v>0</v>
      </c>
      <c r="K1131" s="42" t="str">
        <f t="shared" si="48"/>
        <v/>
      </c>
    </row>
    <row r="1132" s="33" customFormat="1" ht="20.1" hidden="1" customHeight="1" spans="1:11">
      <c r="A1132" s="46"/>
      <c r="B1132" s="54"/>
      <c r="C1132" s="54"/>
      <c r="D1132" s="49"/>
      <c r="E1132" s="64"/>
      <c r="F1132" s="51">
        <v>2200104</v>
      </c>
      <c r="G1132" s="52" t="s">
        <v>903</v>
      </c>
      <c r="H1132" s="49"/>
      <c r="I1132" s="49"/>
      <c r="J1132" s="49">
        <f t="shared" si="49"/>
        <v>0</v>
      </c>
      <c r="K1132" s="42" t="str">
        <f t="shared" ref="K1132:K1184" si="50">IF(H1132=0,"",J1132/H1132)</f>
        <v/>
      </c>
    </row>
    <row r="1133" s="33" customFormat="1" ht="20.1" hidden="1" customHeight="1" spans="1:11">
      <c r="A1133" s="46"/>
      <c r="B1133" s="54"/>
      <c r="C1133" s="54"/>
      <c r="D1133" s="49"/>
      <c r="E1133" s="64"/>
      <c r="F1133" s="51">
        <v>2200105</v>
      </c>
      <c r="G1133" s="52" t="s">
        <v>904</v>
      </c>
      <c r="H1133" s="49"/>
      <c r="I1133" s="49"/>
      <c r="J1133" s="49">
        <f t="shared" si="49"/>
        <v>0</v>
      </c>
      <c r="K1133" s="42" t="str">
        <f t="shared" si="50"/>
        <v/>
      </c>
    </row>
    <row r="1134" s="33" customFormat="1" ht="20.1" hidden="1" customHeight="1" spans="1:11">
      <c r="A1134" s="46"/>
      <c r="B1134" s="54"/>
      <c r="C1134" s="54"/>
      <c r="D1134" s="49"/>
      <c r="E1134" s="64"/>
      <c r="F1134" s="51">
        <v>2200106</v>
      </c>
      <c r="G1134" s="52" t="s">
        <v>905</v>
      </c>
      <c r="H1134" s="49"/>
      <c r="I1134" s="49"/>
      <c r="J1134" s="49">
        <f t="shared" si="49"/>
        <v>0</v>
      </c>
      <c r="K1134" s="42" t="str">
        <f t="shared" si="50"/>
        <v/>
      </c>
    </row>
    <row r="1135" s="33" customFormat="1" ht="20.1" hidden="1" customHeight="1" spans="1:11">
      <c r="A1135" s="46"/>
      <c r="B1135" s="54"/>
      <c r="C1135" s="54"/>
      <c r="D1135" s="49"/>
      <c r="E1135" s="64"/>
      <c r="F1135" s="51">
        <v>2200107</v>
      </c>
      <c r="G1135" s="52" t="s">
        <v>906</v>
      </c>
      <c r="H1135" s="49">
        <v>0</v>
      </c>
      <c r="I1135" s="49">
        <v>0</v>
      </c>
      <c r="J1135" s="49">
        <f t="shared" si="49"/>
        <v>0</v>
      </c>
      <c r="K1135" s="42" t="str">
        <f t="shared" si="50"/>
        <v/>
      </c>
    </row>
    <row r="1136" s="33" customFormat="1" ht="20.1" hidden="1" customHeight="1" spans="1:11">
      <c r="A1136" s="46"/>
      <c r="B1136" s="54"/>
      <c r="C1136" s="54"/>
      <c r="D1136" s="49"/>
      <c r="E1136" s="64"/>
      <c r="F1136" s="51">
        <v>2200108</v>
      </c>
      <c r="G1136" s="52" t="s">
        <v>907</v>
      </c>
      <c r="H1136" s="49"/>
      <c r="I1136" s="49"/>
      <c r="J1136" s="49">
        <f t="shared" si="49"/>
        <v>0</v>
      </c>
      <c r="K1136" s="42" t="str">
        <f t="shared" si="50"/>
        <v/>
      </c>
    </row>
    <row r="1137" s="33" customFormat="1" ht="20.1" hidden="1" customHeight="1" spans="1:11">
      <c r="A1137" s="46"/>
      <c r="B1137" s="54"/>
      <c r="C1137" s="54"/>
      <c r="D1137" s="49"/>
      <c r="E1137" s="64"/>
      <c r="F1137" s="51">
        <v>2200109</v>
      </c>
      <c r="G1137" s="52" t="s">
        <v>908</v>
      </c>
      <c r="H1137" s="49"/>
      <c r="I1137" s="49"/>
      <c r="J1137" s="49">
        <f t="shared" si="49"/>
        <v>0</v>
      </c>
      <c r="K1137" s="42" t="str">
        <f t="shared" si="50"/>
        <v/>
      </c>
    </row>
    <row r="1138" s="33" customFormat="1" ht="20.1" hidden="1" customHeight="1" spans="1:11">
      <c r="A1138" s="46"/>
      <c r="B1138" s="54"/>
      <c r="C1138" s="54"/>
      <c r="D1138" s="49"/>
      <c r="E1138" s="64"/>
      <c r="F1138" s="51">
        <v>2200110</v>
      </c>
      <c r="G1138" s="52" t="s">
        <v>909</v>
      </c>
      <c r="H1138" s="49"/>
      <c r="I1138" s="49"/>
      <c r="J1138" s="49">
        <f t="shared" si="49"/>
        <v>0</v>
      </c>
      <c r="K1138" s="42" t="str">
        <f t="shared" si="50"/>
        <v/>
      </c>
    </row>
    <row r="1139" s="33" customFormat="1" ht="20.1" hidden="1" customHeight="1" spans="1:11">
      <c r="A1139" s="46"/>
      <c r="B1139" s="54"/>
      <c r="C1139" s="54"/>
      <c r="D1139" s="49"/>
      <c r="E1139" s="64"/>
      <c r="F1139" s="51">
        <v>2200112</v>
      </c>
      <c r="G1139" s="52" t="s">
        <v>910</v>
      </c>
      <c r="H1139" s="49">
        <v>0</v>
      </c>
      <c r="I1139" s="49">
        <v>0</v>
      </c>
      <c r="J1139" s="49">
        <f t="shared" si="49"/>
        <v>0</v>
      </c>
      <c r="K1139" s="42" t="str">
        <f t="shared" si="50"/>
        <v/>
      </c>
    </row>
    <row r="1140" s="33" customFormat="1" ht="20.1" hidden="1" customHeight="1" spans="1:11">
      <c r="A1140" s="46"/>
      <c r="B1140" s="54"/>
      <c r="C1140" s="54"/>
      <c r="D1140" s="49"/>
      <c r="E1140" s="64"/>
      <c r="F1140" s="51">
        <v>2200113</v>
      </c>
      <c r="G1140" s="52" t="s">
        <v>911</v>
      </c>
      <c r="H1140" s="49">
        <v>0</v>
      </c>
      <c r="I1140" s="49">
        <v>0</v>
      </c>
      <c r="J1140" s="49">
        <f t="shared" si="49"/>
        <v>0</v>
      </c>
      <c r="K1140" s="42" t="str">
        <f t="shared" si="50"/>
        <v/>
      </c>
    </row>
    <row r="1141" s="33" customFormat="1" ht="20.1" hidden="1" customHeight="1" spans="1:11">
      <c r="A1141" s="46"/>
      <c r="B1141" s="54"/>
      <c r="C1141" s="54"/>
      <c r="D1141" s="49"/>
      <c r="E1141" s="64"/>
      <c r="F1141" s="51">
        <v>2200114</v>
      </c>
      <c r="G1141" s="52" t="s">
        <v>912</v>
      </c>
      <c r="H1141" s="49">
        <v>0</v>
      </c>
      <c r="I1141" s="49">
        <v>0</v>
      </c>
      <c r="J1141" s="49">
        <f t="shared" si="49"/>
        <v>0</v>
      </c>
      <c r="K1141" s="42" t="str">
        <f t="shared" si="50"/>
        <v/>
      </c>
    </row>
    <row r="1142" s="33" customFormat="1" ht="20.1" hidden="1" customHeight="1" spans="1:11">
      <c r="A1142" s="46"/>
      <c r="B1142" s="54"/>
      <c r="C1142" s="54"/>
      <c r="D1142" s="49"/>
      <c r="E1142" s="64"/>
      <c r="F1142" s="51">
        <v>2200115</v>
      </c>
      <c r="G1142" s="52" t="s">
        <v>913</v>
      </c>
      <c r="H1142" s="49">
        <v>0</v>
      </c>
      <c r="I1142" s="49">
        <v>0</v>
      </c>
      <c r="J1142" s="49">
        <f t="shared" si="49"/>
        <v>0</v>
      </c>
      <c r="K1142" s="42" t="str">
        <f t="shared" si="50"/>
        <v/>
      </c>
    </row>
    <row r="1143" s="33" customFormat="1" ht="20.1" hidden="1" customHeight="1" spans="1:11">
      <c r="A1143" s="46"/>
      <c r="B1143" s="54"/>
      <c r="C1143" s="54"/>
      <c r="D1143" s="49"/>
      <c r="E1143" s="64"/>
      <c r="F1143" s="51">
        <v>2200116</v>
      </c>
      <c r="G1143" s="52" t="s">
        <v>914</v>
      </c>
      <c r="H1143" s="49">
        <v>0</v>
      </c>
      <c r="I1143" s="49">
        <v>0</v>
      </c>
      <c r="J1143" s="49">
        <f t="shared" si="49"/>
        <v>0</v>
      </c>
      <c r="K1143" s="42" t="str">
        <f t="shared" si="50"/>
        <v/>
      </c>
    </row>
    <row r="1144" s="33" customFormat="1" ht="20.1" hidden="1" customHeight="1" spans="1:11">
      <c r="A1144" s="46"/>
      <c r="B1144" s="54"/>
      <c r="C1144" s="54"/>
      <c r="D1144" s="49"/>
      <c r="E1144" s="64"/>
      <c r="F1144" s="51">
        <v>2200119</v>
      </c>
      <c r="G1144" s="52" t="s">
        <v>915</v>
      </c>
      <c r="H1144" s="49">
        <v>0</v>
      </c>
      <c r="I1144" s="49">
        <v>0</v>
      </c>
      <c r="J1144" s="49">
        <f t="shared" si="49"/>
        <v>0</v>
      </c>
      <c r="K1144" s="42" t="str">
        <f t="shared" si="50"/>
        <v/>
      </c>
    </row>
    <row r="1145" s="33" customFormat="1" ht="20.1" hidden="1" customHeight="1" spans="1:11">
      <c r="A1145" s="46"/>
      <c r="B1145" s="54"/>
      <c r="C1145" s="54"/>
      <c r="D1145" s="49"/>
      <c r="E1145" s="64"/>
      <c r="F1145" s="51">
        <v>2200120</v>
      </c>
      <c r="G1145" s="52" t="s">
        <v>916</v>
      </c>
      <c r="H1145" s="49">
        <v>0</v>
      </c>
      <c r="I1145" s="49">
        <v>0</v>
      </c>
      <c r="J1145" s="49">
        <f t="shared" si="49"/>
        <v>0</v>
      </c>
      <c r="K1145" s="42" t="str">
        <f t="shared" si="50"/>
        <v/>
      </c>
    </row>
    <row r="1146" s="33" customFormat="1" ht="20.1" hidden="1" customHeight="1" spans="1:11">
      <c r="A1146" s="46"/>
      <c r="B1146" s="54"/>
      <c r="C1146" s="54"/>
      <c r="D1146" s="49"/>
      <c r="E1146" s="64"/>
      <c r="F1146" s="51">
        <v>2200121</v>
      </c>
      <c r="G1146" s="52" t="s">
        <v>917</v>
      </c>
      <c r="H1146" s="49">
        <v>0</v>
      </c>
      <c r="I1146" s="49">
        <v>0</v>
      </c>
      <c r="J1146" s="49">
        <f t="shared" si="49"/>
        <v>0</v>
      </c>
      <c r="K1146" s="42" t="str">
        <f t="shared" si="50"/>
        <v/>
      </c>
    </row>
    <row r="1147" s="33" customFormat="1" ht="20.1" hidden="1" customHeight="1" spans="1:11">
      <c r="A1147" s="46"/>
      <c r="B1147" s="54"/>
      <c r="C1147" s="54"/>
      <c r="D1147" s="49"/>
      <c r="E1147" s="64"/>
      <c r="F1147" s="51">
        <v>2200122</v>
      </c>
      <c r="G1147" s="52" t="s">
        <v>918</v>
      </c>
      <c r="H1147" s="49">
        <v>0</v>
      </c>
      <c r="I1147" s="49">
        <v>0</v>
      </c>
      <c r="J1147" s="49">
        <f t="shared" si="49"/>
        <v>0</v>
      </c>
      <c r="K1147" s="42" t="str">
        <f t="shared" si="50"/>
        <v/>
      </c>
    </row>
    <row r="1148" s="33" customFormat="1" ht="20.1" hidden="1" customHeight="1" spans="1:11">
      <c r="A1148" s="46"/>
      <c r="B1148" s="54"/>
      <c r="C1148" s="54"/>
      <c r="D1148" s="49"/>
      <c r="E1148" s="64"/>
      <c r="F1148" s="51">
        <v>2200123</v>
      </c>
      <c r="G1148" s="52" t="s">
        <v>919</v>
      </c>
      <c r="H1148" s="49">
        <v>0</v>
      </c>
      <c r="I1148" s="49">
        <v>0</v>
      </c>
      <c r="J1148" s="49">
        <f t="shared" si="49"/>
        <v>0</v>
      </c>
      <c r="K1148" s="42" t="str">
        <f t="shared" si="50"/>
        <v/>
      </c>
    </row>
    <row r="1149" s="33" customFormat="1" ht="20.1" hidden="1" customHeight="1" spans="1:11">
      <c r="A1149" s="46"/>
      <c r="B1149" s="54"/>
      <c r="C1149" s="54"/>
      <c r="D1149" s="49"/>
      <c r="E1149" s="64"/>
      <c r="F1149" s="51">
        <v>2200124</v>
      </c>
      <c r="G1149" s="52" t="s">
        <v>920</v>
      </c>
      <c r="H1149" s="49">
        <v>0</v>
      </c>
      <c r="I1149" s="49">
        <v>0</v>
      </c>
      <c r="J1149" s="49">
        <f t="shared" si="49"/>
        <v>0</v>
      </c>
      <c r="K1149" s="42" t="str">
        <f t="shared" si="50"/>
        <v/>
      </c>
    </row>
    <row r="1150" s="33" customFormat="1" ht="20.1" hidden="1" customHeight="1" spans="1:11">
      <c r="A1150" s="46"/>
      <c r="B1150" s="54"/>
      <c r="C1150" s="54"/>
      <c r="D1150" s="49"/>
      <c r="E1150" s="64"/>
      <c r="F1150" s="51">
        <v>2200125</v>
      </c>
      <c r="G1150" s="52" t="s">
        <v>921</v>
      </c>
      <c r="H1150" s="49">
        <v>0</v>
      </c>
      <c r="I1150" s="49">
        <v>0</v>
      </c>
      <c r="J1150" s="49">
        <f t="shared" si="49"/>
        <v>0</v>
      </c>
      <c r="K1150" s="42" t="str">
        <f t="shared" si="50"/>
        <v/>
      </c>
    </row>
    <row r="1151" s="33" customFormat="1" ht="20.1" hidden="1" customHeight="1" spans="1:11">
      <c r="A1151" s="46"/>
      <c r="B1151" s="54"/>
      <c r="C1151" s="54"/>
      <c r="D1151" s="49"/>
      <c r="E1151" s="64"/>
      <c r="F1151" s="51">
        <v>2200126</v>
      </c>
      <c r="G1151" s="52" t="s">
        <v>922</v>
      </c>
      <c r="H1151" s="49">
        <v>0</v>
      </c>
      <c r="I1151" s="49">
        <v>0</v>
      </c>
      <c r="J1151" s="49">
        <f t="shared" si="49"/>
        <v>0</v>
      </c>
      <c r="K1151" s="42" t="str">
        <f t="shared" si="50"/>
        <v/>
      </c>
    </row>
    <row r="1152" s="33" customFormat="1" ht="20.1" hidden="1" customHeight="1" spans="1:11">
      <c r="A1152" s="46"/>
      <c r="B1152" s="54"/>
      <c r="C1152" s="54"/>
      <c r="D1152" s="49"/>
      <c r="E1152" s="64"/>
      <c r="F1152" s="51">
        <v>2200127</v>
      </c>
      <c r="G1152" s="52" t="s">
        <v>923</v>
      </c>
      <c r="H1152" s="49">
        <v>0</v>
      </c>
      <c r="I1152" s="49">
        <v>0</v>
      </c>
      <c r="J1152" s="49">
        <f t="shared" si="49"/>
        <v>0</v>
      </c>
      <c r="K1152" s="42" t="str">
        <f t="shared" si="50"/>
        <v/>
      </c>
    </row>
    <row r="1153" s="33" customFormat="1" ht="20.1" hidden="1" customHeight="1" spans="1:11">
      <c r="A1153" s="46"/>
      <c r="B1153" s="54"/>
      <c r="C1153" s="54"/>
      <c r="D1153" s="49"/>
      <c r="E1153" s="64"/>
      <c r="F1153" s="51">
        <v>2200128</v>
      </c>
      <c r="G1153" s="52" t="s">
        <v>924</v>
      </c>
      <c r="H1153" s="49">
        <v>0</v>
      </c>
      <c r="I1153" s="49">
        <v>0</v>
      </c>
      <c r="J1153" s="49">
        <f t="shared" si="49"/>
        <v>0</v>
      </c>
      <c r="K1153" s="42" t="str">
        <f t="shared" si="50"/>
        <v/>
      </c>
    </row>
    <row r="1154" s="33" customFormat="1" ht="20.1" hidden="1" customHeight="1" spans="1:11">
      <c r="A1154" s="46"/>
      <c r="B1154" s="54"/>
      <c r="C1154" s="54"/>
      <c r="D1154" s="49"/>
      <c r="E1154" s="64"/>
      <c r="F1154" s="51">
        <v>2200129</v>
      </c>
      <c r="G1154" s="52" t="s">
        <v>925</v>
      </c>
      <c r="H1154" s="49">
        <v>0</v>
      </c>
      <c r="I1154" s="49">
        <v>0</v>
      </c>
      <c r="J1154" s="49">
        <f t="shared" si="49"/>
        <v>0</v>
      </c>
      <c r="K1154" s="42" t="str">
        <f t="shared" si="50"/>
        <v/>
      </c>
    </row>
    <row r="1155" s="33" customFormat="1" ht="20.1" hidden="1" customHeight="1" spans="1:11">
      <c r="A1155" s="46"/>
      <c r="B1155" s="54"/>
      <c r="C1155" s="54"/>
      <c r="D1155" s="49"/>
      <c r="E1155" s="64"/>
      <c r="F1155" s="51">
        <v>2200150</v>
      </c>
      <c r="G1155" s="52" t="s">
        <v>37</v>
      </c>
      <c r="H1155" s="49">
        <v>0</v>
      </c>
      <c r="I1155" s="49">
        <v>0</v>
      </c>
      <c r="J1155" s="49">
        <f t="shared" si="49"/>
        <v>0</v>
      </c>
      <c r="K1155" s="42" t="str">
        <f t="shared" si="50"/>
        <v/>
      </c>
    </row>
    <row r="1156" s="33" customFormat="1" ht="20.1" hidden="1" customHeight="1" spans="1:11">
      <c r="A1156" s="46"/>
      <c r="B1156" s="54"/>
      <c r="C1156" s="54"/>
      <c r="D1156" s="49"/>
      <c r="E1156" s="64"/>
      <c r="F1156" s="51">
        <v>2200199</v>
      </c>
      <c r="G1156" s="52" t="s">
        <v>926</v>
      </c>
      <c r="H1156" s="49">
        <v>8</v>
      </c>
      <c r="I1156" s="49">
        <v>8</v>
      </c>
      <c r="J1156" s="49">
        <f t="shared" si="49"/>
        <v>0</v>
      </c>
      <c r="K1156" s="42">
        <f t="shared" si="50"/>
        <v>0</v>
      </c>
    </row>
    <row r="1157" s="33" customFormat="1" ht="20.1" hidden="1" customHeight="1" spans="1:11">
      <c r="A1157" s="46"/>
      <c r="B1157" s="54"/>
      <c r="C1157" s="54"/>
      <c r="D1157" s="49"/>
      <c r="E1157" s="64"/>
      <c r="F1157" s="51">
        <v>22005</v>
      </c>
      <c r="G1157" s="52" t="s">
        <v>927</v>
      </c>
      <c r="H1157" s="49">
        <f>SUM(H1158:H1171)</f>
        <v>0</v>
      </c>
      <c r="I1157" s="49">
        <f>SUM(I1158:I1171)</f>
        <v>0</v>
      </c>
      <c r="J1157" s="49">
        <f t="shared" si="49"/>
        <v>0</v>
      </c>
      <c r="K1157" s="42" t="str">
        <f t="shared" si="50"/>
        <v/>
      </c>
    </row>
    <row r="1158" s="33" customFormat="1" ht="20.1" hidden="1" customHeight="1" spans="1:11">
      <c r="A1158" s="46"/>
      <c r="B1158" s="54"/>
      <c r="C1158" s="54"/>
      <c r="D1158" s="49"/>
      <c r="E1158" s="64"/>
      <c r="F1158" s="51">
        <v>2200501</v>
      </c>
      <c r="G1158" s="52" t="s">
        <v>19</v>
      </c>
      <c r="H1158" s="49">
        <v>0</v>
      </c>
      <c r="I1158" s="49">
        <v>0</v>
      </c>
      <c r="J1158" s="49">
        <f t="shared" si="49"/>
        <v>0</v>
      </c>
      <c r="K1158" s="42" t="str">
        <f t="shared" si="50"/>
        <v/>
      </c>
    </row>
    <row r="1159" s="33" customFormat="1" ht="20.1" hidden="1" customHeight="1" spans="1:11">
      <c r="A1159" s="46"/>
      <c r="B1159" s="54"/>
      <c r="C1159" s="54"/>
      <c r="D1159" s="49"/>
      <c r="E1159" s="64"/>
      <c r="F1159" s="51">
        <v>2200502</v>
      </c>
      <c r="G1159" s="52" t="s">
        <v>21</v>
      </c>
      <c r="H1159" s="49">
        <v>0</v>
      </c>
      <c r="I1159" s="49">
        <v>0</v>
      </c>
      <c r="J1159" s="49">
        <f t="shared" si="49"/>
        <v>0</v>
      </c>
      <c r="K1159" s="42" t="str">
        <f t="shared" si="50"/>
        <v/>
      </c>
    </row>
    <row r="1160" s="33" customFormat="1" ht="20.1" hidden="1" customHeight="1" spans="1:11">
      <c r="A1160" s="46"/>
      <c r="B1160" s="54"/>
      <c r="C1160" s="54"/>
      <c r="D1160" s="49"/>
      <c r="E1160" s="64"/>
      <c r="F1160" s="51">
        <v>2200503</v>
      </c>
      <c r="G1160" s="52" t="s">
        <v>23</v>
      </c>
      <c r="H1160" s="49">
        <v>0</v>
      </c>
      <c r="I1160" s="49">
        <v>0</v>
      </c>
      <c r="J1160" s="49">
        <f t="shared" si="49"/>
        <v>0</v>
      </c>
      <c r="K1160" s="42" t="str">
        <f t="shared" si="50"/>
        <v/>
      </c>
    </row>
    <row r="1161" s="33" customFormat="1" ht="20.1" hidden="1" customHeight="1" spans="1:11">
      <c r="A1161" s="46"/>
      <c r="B1161" s="54"/>
      <c r="C1161" s="54"/>
      <c r="D1161" s="49"/>
      <c r="E1161" s="64"/>
      <c r="F1161" s="51">
        <v>2200504</v>
      </c>
      <c r="G1161" s="52" t="s">
        <v>928</v>
      </c>
      <c r="H1161" s="49">
        <v>0</v>
      </c>
      <c r="I1161" s="49">
        <v>0</v>
      </c>
      <c r="J1161" s="49">
        <f t="shared" si="49"/>
        <v>0</v>
      </c>
      <c r="K1161" s="42" t="str">
        <f t="shared" si="50"/>
        <v/>
      </c>
    </row>
    <row r="1162" s="33" customFormat="1" ht="20.1" hidden="1" customHeight="1" spans="1:11">
      <c r="A1162" s="46"/>
      <c r="B1162" s="54"/>
      <c r="C1162" s="54"/>
      <c r="D1162" s="49"/>
      <c r="E1162" s="64"/>
      <c r="F1162" s="51">
        <v>2200506</v>
      </c>
      <c r="G1162" s="52" t="s">
        <v>929</v>
      </c>
      <c r="H1162" s="49">
        <v>0</v>
      </c>
      <c r="I1162" s="49">
        <v>0</v>
      </c>
      <c r="J1162" s="49">
        <f t="shared" si="49"/>
        <v>0</v>
      </c>
      <c r="K1162" s="42" t="str">
        <f t="shared" si="50"/>
        <v/>
      </c>
    </row>
    <row r="1163" s="33" customFormat="1" ht="20.1" hidden="1" customHeight="1" spans="1:11">
      <c r="A1163" s="46"/>
      <c r="B1163" s="54"/>
      <c r="C1163" s="54"/>
      <c r="D1163" s="49"/>
      <c r="E1163" s="64"/>
      <c r="F1163" s="51">
        <v>2200507</v>
      </c>
      <c r="G1163" s="52" t="s">
        <v>930</v>
      </c>
      <c r="H1163" s="49">
        <v>0</v>
      </c>
      <c r="I1163" s="49">
        <v>0</v>
      </c>
      <c r="J1163" s="49">
        <f t="shared" ref="J1163:J1184" si="51">I1163-H1163</f>
        <v>0</v>
      </c>
      <c r="K1163" s="42" t="str">
        <f t="shared" si="50"/>
        <v/>
      </c>
    </row>
    <row r="1164" s="33" customFormat="1" ht="20.1" hidden="1" customHeight="1" spans="1:11">
      <c r="A1164" s="46"/>
      <c r="B1164" s="54"/>
      <c r="C1164" s="54"/>
      <c r="D1164" s="49"/>
      <c r="E1164" s="64"/>
      <c r="F1164" s="51">
        <v>2200508</v>
      </c>
      <c r="G1164" s="52" t="s">
        <v>931</v>
      </c>
      <c r="H1164" s="49">
        <v>0</v>
      </c>
      <c r="I1164" s="49">
        <v>0</v>
      </c>
      <c r="J1164" s="49">
        <f t="shared" si="51"/>
        <v>0</v>
      </c>
      <c r="K1164" s="42" t="str">
        <f t="shared" si="50"/>
        <v/>
      </c>
    </row>
    <row r="1165" s="33" customFormat="1" ht="20.1" hidden="1" customHeight="1" spans="1:11">
      <c r="A1165" s="46"/>
      <c r="B1165" s="54"/>
      <c r="C1165" s="54"/>
      <c r="D1165" s="49"/>
      <c r="E1165" s="64"/>
      <c r="F1165" s="51">
        <v>2200509</v>
      </c>
      <c r="G1165" s="52" t="s">
        <v>932</v>
      </c>
      <c r="H1165" s="49">
        <v>0</v>
      </c>
      <c r="I1165" s="49">
        <v>0</v>
      </c>
      <c r="J1165" s="49">
        <f t="shared" si="51"/>
        <v>0</v>
      </c>
      <c r="K1165" s="42" t="str">
        <f t="shared" si="50"/>
        <v/>
      </c>
    </row>
    <row r="1166" s="33" customFormat="1" ht="20.1" hidden="1" customHeight="1" spans="1:11">
      <c r="A1166" s="46"/>
      <c r="B1166" s="54"/>
      <c r="C1166" s="54"/>
      <c r="D1166" s="49"/>
      <c r="E1166" s="64"/>
      <c r="F1166" s="51">
        <v>2200510</v>
      </c>
      <c r="G1166" s="52" t="s">
        <v>933</v>
      </c>
      <c r="H1166" s="49">
        <v>0</v>
      </c>
      <c r="I1166" s="49">
        <v>0</v>
      </c>
      <c r="J1166" s="49">
        <f t="shared" si="51"/>
        <v>0</v>
      </c>
      <c r="K1166" s="42" t="str">
        <f t="shared" si="50"/>
        <v/>
      </c>
    </row>
    <row r="1167" s="33" customFormat="1" ht="20.1" hidden="1" customHeight="1" spans="1:11">
      <c r="A1167" s="46"/>
      <c r="B1167" s="54"/>
      <c r="C1167" s="54"/>
      <c r="D1167" s="49"/>
      <c r="E1167" s="64"/>
      <c r="F1167" s="51">
        <v>2200511</v>
      </c>
      <c r="G1167" s="52" t="s">
        <v>934</v>
      </c>
      <c r="H1167" s="49">
        <v>0</v>
      </c>
      <c r="I1167" s="49">
        <v>0</v>
      </c>
      <c r="J1167" s="49">
        <f t="shared" si="51"/>
        <v>0</v>
      </c>
      <c r="K1167" s="42" t="str">
        <f t="shared" si="50"/>
        <v/>
      </c>
    </row>
    <row r="1168" s="33" customFormat="1" ht="20.1" hidden="1" customHeight="1" spans="1:11">
      <c r="A1168" s="46"/>
      <c r="B1168" s="54"/>
      <c r="C1168" s="54"/>
      <c r="D1168" s="49"/>
      <c r="E1168" s="64"/>
      <c r="F1168" s="51">
        <v>2200512</v>
      </c>
      <c r="G1168" s="52" t="s">
        <v>935</v>
      </c>
      <c r="H1168" s="49">
        <v>0</v>
      </c>
      <c r="I1168" s="49">
        <v>0</v>
      </c>
      <c r="J1168" s="49">
        <f t="shared" si="51"/>
        <v>0</v>
      </c>
      <c r="K1168" s="42" t="str">
        <f t="shared" si="50"/>
        <v/>
      </c>
    </row>
    <row r="1169" s="33" customFormat="1" ht="20.1" hidden="1" customHeight="1" spans="1:11">
      <c r="A1169" s="46"/>
      <c r="B1169" s="54"/>
      <c r="C1169" s="54"/>
      <c r="D1169" s="49"/>
      <c r="E1169" s="64"/>
      <c r="F1169" s="51">
        <v>2200513</v>
      </c>
      <c r="G1169" s="52" t="s">
        <v>936</v>
      </c>
      <c r="H1169" s="49">
        <v>0</v>
      </c>
      <c r="I1169" s="49">
        <v>0</v>
      </c>
      <c r="J1169" s="49">
        <f t="shared" si="51"/>
        <v>0</v>
      </c>
      <c r="K1169" s="42" t="str">
        <f t="shared" si="50"/>
        <v/>
      </c>
    </row>
    <row r="1170" s="33" customFormat="1" ht="20.1" hidden="1" customHeight="1" spans="1:11">
      <c r="A1170" s="46"/>
      <c r="B1170" s="54"/>
      <c r="C1170" s="54"/>
      <c r="D1170" s="49"/>
      <c r="E1170" s="64"/>
      <c r="F1170" s="51">
        <v>2200514</v>
      </c>
      <c r="G1170" s="52" t="s">
        <v>937</v>
      </c>
      <c r="H1170" s="49">
        <v>0</v>
      </c>
      <c r="I1170" s="49">
        <v>0</v>
      </c>
      <c r="J1170" s="49">
        <f t="shared" si="51"/>
        <v>0</v>
      </c>
      <c r="K1170" s="42" t="str">
        <f t="shared" si="50"/>
        <v/>
      </c>
    </row>
    <row r="1171" s="33" customFormat="1" ht="20.1" hidden="1" customHeight="1" spans="1:11">
      <c r="A1171" s="46"/>
      <c r="B1171" s="54"/>
      <c r="C1171" s="54"/>
      <c r="D1171" s="49"/>
      <c r="E1171" s="64"/>
      <c r="F1171" s="51">
        <v>2200599</v>
      </c>
      <c r="G1171" s="52" t="s">
        <v>938</v>
      </c>
      <c r="H1171" s="49">
        <v>0</v>
      </c>
      <c r="I1171" s="49">
        <v>0</v>
      </c>
      <c r="J1171" s="49">
        <f t="shared" si="51"/>
        <v>0</v>
      </c>
      <c r="K1171" s="42" t="str">
        <f t="shared" si="50"/>
        <v/>
      </c>
    </row>
    <row r="1172" s="33" customFormat="1" ht="20.1" hidden="1" customHeight="1" spans="1:11">
      <c r="A1172" s="46"/>
      <c r="B1172" s="54"/>
      <c r="C1172" s="54"/>
      <c r="D1172" s="49"/>
      <c r="E1172" s="64"/>
      <c r="F1172" s="51">
        <v>22099</v>
      </c>
      <c r="G1172" s="52" t="s">
        <v>939</v>
      </c>
      <c r="H1172" s="49">
        <f>SUM(H1173)</f>
        <v>0</v>
      </c>
      <c r="I1172" s="49">
        <f>SUM(I1173)</f>
        <v>0</v>
      </c>
      <c r="J1172" s="49">
        <f t="shared" si="51"/>
        <v>0</v>
      </c>
      <c r="K1172" s="42" t="str">
        <f t="shared" si="50"/>
        <v/>
      </c>
    </row>
    <row r="1173" s="33" customFormat="1" ht="20.1" hidden="1" customHeight="1" spans="1:11">
      <c r="A1173" s="46"/>
      <c r="B1173" s="54"/>
      <c r="C1173" s="54"/>
      <c r="D1173" s="49"/>
      <c r="E1173" s="64"/>
      <c r="F1173" s="51">
        <v>2209999</v>
      </c>
      <c r="G1173" s="52" t="s">
        <v>940</v>
      </c>
      <c r="H1173" s="49">
        <v>0</v>
      </c>
      <c r="I1173" s="49">
        <v>0</v>
      </c>
      <c r="J1173" s="49">
        <f t="shared" si="51"/>
        <v>0</v>
      </c>
      <c r="K1173" s="42" t="str">
        <f t="shared" si="50"/>
        <v/>
      </c>
    </row>
    <row r="1174" s="33" customFormat="1" ht="20.1" customHeight="1" spans="1:11">
      <c r="A1174" s="46"/>
      <c r="B1174" s="54"/>
      <c r="C1174" s="54"/>
      <c r="D1174" s="49"/>
      <c r="E1174" s="66"/>
      <c r="F1174" s="43">
        <v>221</v>
      </c>
      <c r="G1174" s="44" t="s">
        <v>941</v>
      </c>
      <c r="H1174" s="45">
        <f>H1175+H1187+H1191</f>
        <v>16571</v>
      </c>
      <c r="I1174" s="45">
        <f>I1175+I1187+I1191</f>
        <v>13682</v>
      </c>
      <c r="J1174" s="45">
        <f t="shared" si="51"/>
        <v>-2889</v>
      </c>
      <c r="K1174" s="42">
        <f t="shared" si="50"/>
        <v>-0.174340715708165</v>
      </c>
    </row>
    <row r="1175" s="33" customFormat="1" ht="20.1" hidden="1" customHeight="1" spans="1:11">
      <c r="A1175" s="46"/>
      <c r="B1175" s="54"/>
      <c r="C1175" s="54"/>
      <c r="D1175" s="49"/>
      <c r="E1175" s="64"/>
      <c r="F1175" s="51">
        <v>22101</v>
      </c>
      <c r="G1175" s="52" t="s">
        <v>942</v>
      </c>
      <c r="H1175" s="49">
        <f>SUM(H1176:H1186)</f>
        <v>11524</v>
      </c>
      <c r="I1175" s="49">
        <f>SUM(I1176:I1186)</f>
        <v>11524</v>
      </c>
      <c r="J1175" s="49">
        <f t="shared" si="51"/>
        <v>0</v>
      </c>
      <c r="K1175" s="42">
        <f t="shared" si="50"/>
        <v>0</v>
      </c>
    </row>
    <row r="1176" s="33" customFormat="1" ht="20.1" hidden="1" customHeight="1" spans="1:11">
      <c r="A1176" s="46"/>
      <c r="B1176" s="54"/>
      <c r="C1176" s="54"/>
      <c r="D1176" s="49"/>
      <c r="E1176" s="64"/>
      <c r="F1176" s="51">
        <v>2210101</v>
      </c>
      <c r="G1176" s="52" t="s">
        <v>943</v>
      </c>
      <c r="H1176" s="49">
        <v>0</v>
      </c>
      <c r="I1176" s="49">
        <v>0</v>
      </c>
      <c r="J1176" s="49">
        <f t="shared" si="51"/>
        <v>0</v>
      </c>
      <c r="K1176" s="42" t="str">
        <f t="shared" si="50"/>
        <v/>
      </c>
    </row>
    <row r="1177" s="33" customFormat="1" ht="20.1" hidden="1" customHeight="1" spans="1:11">
      <c r="A1177" s="46"/>
      <c r="B1177" s="54"/>
      <c r="C1177" s="54"/>
      <c r="D1177" s="49"/>
      <c r="E1177" s="64"/>
      <c r="F1177" s="51">
        <v>2210102</v>
      </c>
      <c r="G1177" s="52" t="s">
        <v>944</v>
      </c>
      <c r="H1177" s="49">
        <v>0</v>
      </c>
      <c r="I1177" s="49">
        <v>0</v>
      </c>
      <c r="J1177" s="49">
        <f t="shared" si="51"/>
        <v>0</v>
      </c>
      <c r="K1177" s="42" t="str">
        <f t="shared" si="50"/>
        <v/>
      </c>
    </row>
    <row r="1178" s="33" customFormat="1" ht="20.1" hidden="1" customHeight="1" spans="1:11">
      <c r="A1178" s="46"/>
      <c r="B1178" s="54"/>
      <c r="C1178" s="54"/>
      <c r="D1178" s="49"/>
      <c r="E1178" s="64"/>
      <c r="F1178" s="51">
        <v>2210103</v>
      </c>
      <c r="G1178" s="52" t="s">
        <v>945</v>
      </c>
      <c r="H1178" s="49">
        <v>0</v>
      </c>
      <c r="I1178" s="49">
        <v>0</v>
      </c>
      <c r="J1178" s="49">
        <f t="shared" si="51"/>
        <v>0</v>
      </c>
      <c r="K1178" s="42" t="str">
        <f t="shared" si="50"/>
        <v/>
      </c>
    </row>
    <row r="1179" s="33" customFormat="1" ht="20.1" hidden="1" customHeight="1" spans="1:11">
      <c r="A1179" s="46"/>
      <c r="B1179" s="54"/>
      <c r="C1179" s="54"/>
      <c r="D1179" s="49"/>
      <c r="E1179" s="64"/>
      <c r="F1179" s="51">
        <v>2210104</v>
      </c>
      <c r="G1179" s="52" t="s">
        <v>946</v>
      </c>
      <c r="H1179" s="49">
        <v>0</v>
      </c>
      <c r="I1179" s="49">
        <v>0</v>
      </c>
      <c r="J1179" s="49">
        <f t="shared" si="51"/>
        <v>0</v>
      </c>
      <c r="K1179" s="42" t="str">
        <f t="shared" si="50"/>
        <v/>
      </c>
    </row>
    <row r="1180" s="33" customFormat="1" ht="20.1" hidden="1" customHeight="1" spans="1:11">
      <c r="A1180" s="46"/>
      <c r="B1180" s="54"/>
      <c r="C1180" s="54"/>
      <c r="D1180" s="49"/>
      <c r="E1180" s="64"/>
      <c r="F1180" s="51">
        <v>2210105</v>
      </c>
      <c r="G1180" s="52" t="s">
        <v>947</v>
      </c>
      <c r="H1180" s="49">
        <v>3</v>
      </c>
      <c r="I1180" s="49">
        <v>3</v>
      </c>
      <c r="J1180" s="49">
        <f t="shared" si="51"/>
        <v>0</v>
      </c>
      <c r="K1180" s="42">
        <f t="shared" si="50"/>
        <v>0</v>
      </c>
    </row>
    <row r="1181" s="33" customFormat="1" ht="20.1" hidden="1" customHeight="1" spans="1:11">
      <c r="A1181" s="46"/>
      <c r="B1181" s="54"/>
      <c r="C1181" s="54"/>
      <c r="D1181" s="49"/>
      <c r="E1181" s="64"/>
      <c r="F1181" s="51">
        <v>2210106</v>
      </c>
      <c r="G1181" s="52" t="s">
        <v>948</v>
      </c>
      <c r="H1181" s="49">
        <v>0</v>
      </c>
      <c r="I1181" s="49">
        <v>0</v>
      </c>
      <c r="J1181" s="49">
        <f t="shared" si="51"/>
        <v>0</v>
      </c>
      <c r="K1181" s="42" t="str">
        <f t="shared" si="50"/>
        <v/>
      </c>
    </row>
    <row r="1182" s="33" customFormat="1" ht="20.1" hidden="1" customHeight="1" spans="1:11">
      <c r="A1182" s="46"/>
      <c r="B1182" s="54"/>
      <c r="C1182" s="54"/>
      <c r="D1182" s="49"/>
      <c r="E1182" s="64"/>
      <c r="F1182" s="51">
        <v>2210107</v>
      </c>
      <c r="G1182" s="52" t="s">
        <v>949</v>
      </c>
      <c r="H1182" s="49">
        <v>0</v>
      </c>
      <c r="I1182" s="49">
        <v>0</v>
      </c>
      <c r="J1182" s="49">
        <f t="shared" si="51"/>
        <v>0</v>
      </c>
      <c r="K1182" s="42" t="str">
        <f t="shared" si="50"/>
        <v/>
      </c>
    </row>
    <row r="1183" s="33" customFormat="1" ht="20.1" hidden="1" customHeight="1" spans="1:11">
      <c r="A1183" s="46"/>
      <c r="B1183" s="54"/>
      <c r="C1183" s="54"/>
      <c r="D1183" s="49"/>
      <c r="E1183" s="64"/>
      <c r="F1183" s="51">
        <v>2210108</v>
      </c>
      <c r="G1183" s="52" t="s">
        <v>950</v>
      </c>
      <c r="H1183" s="49">
        <v>0</v>
      </c>
      <c r="I1183" s="49">
        <v>0</v>
      </c>
      <c r="J1183" s="49">
        <f t="shared" si="51"/>
        <v>0</v>
      </c>
      <c r="K1183" s="50" t="str">
        <f t="shared" si="50"/>
        <v/>
      </c>
    </row>
    <row r="1184" s="33" customFormat="1" ht="20.1" hidden="1" customHeight="1" spans="1:11">
      <c r="A1184" s="46"/>
      <c r="B1184" s="54"/>
      <c r="C1184" s="54"/>
      <c r="D1184" s="49"/>
      <c r="E1184" s="64"/>
      <c r="F1184" s="51">
        <v>2210109</v>
      </c>
      <c r="G1184" s="52" t="s">
        <v>951</v>
      </c>
      <c r="H1184" s="49">
        <v>7814</v>
      </c>
      <c r="I1184" s="49">
        <v>7814</v>
      </c>
      <c r="J1184" s="49">
        <f t="shared" si="51"/>
        <v>0</v>
      </c>
      <c r="K1184" s="50">
        <f t="shared" si="50"/>
        <v>0</v>
      </c>
    </row>
    <row r="1185" s="33" customFormat="1" ht="20.1" hidden="1" customHeight="1" spans="1:11">
      <c r="A1185" s="46"/>
      <c r="B1185" s="54"/>
      <c r="C1185" s="54"/>
      <c r="D1185" s="49"/>
      <c r="E1185" s="64"/>
      <c r="F1185" s="51">
        <v>2210110</v>
      </c>
      <c r="G1185" s="52" t="s">
        <v>952</v>
      </c>
      <c r="H1185" s="49">
        <v>3707</v>
      </c>
      <c r="I1185" s="49">
        <v>3707</v>
      </c>
      <c r="J1185" s="49"/>
      <c r="K1185" s="50"/>
    </row>
    <row r="1186" s="33" customFormat="1" ht="20.1" hidden="1" customHeight="1" spans="1:11">
      <c r="A1186" s="46"/>
      <c r="B1186" s="54"/>
      <c r="C1186" s="54"/>
      <c r="D1186" s="49"/>
      <c r="E1186" s="64"/>
      <c r="F1186" s="51">
        <v>2210199</v>
      </c>
      <c r="G1186" s="52" t="s">
        <v>953</v>
      </c>
      <c r="H1186" s="49">
        <v>0</v>
      </c>
      <c r="I1186" s="49">
        <v>0</v>
      </c>
      <c r="J1186" s="49">
        <f t="shared" ref="J1186:J1249" si="52">I1186-H1186</f>
        <v>0</v>
      </c>
      <c r="K1186" s="50" t="str">
        <f t="shared" ref="K1186:K1249" si="53">IF(H1186=0,"",J1186/H1186)</f>
        <v/>
      </c>
    </row>
    <row r="1187" s="33" customFormat="1" ht="20.1" customHeight="1" spans="1:11">
      <c r="A1187" s="46"/>
      <c r="B1187" s="54"/>
      <c r="C1187" s="54"/>
      <c r="D1187" s="49"/>
      <c r="E1187" s="64"/>
      <c r="F1187" s="51">
        <v>22102</v>
      </c>
      <c r="G1187" s="52" t="s">
        <v>954</v>
      </c>
      <c r="H1187" s="49">
        <f>SUM(H1188:H1190)</f>
        <v>5047</v>
      </c>
      <c r="I1187" s="49">
        <f>SUM(I1188:I1190)</f>
        <v>2158</v>
      </c>
      <c r="J1187" s="49">
        <f t="shared" si="52"/>
        <v>-2889</v>
      </c>
      <c r="K1187" s="50">
        <f t="shared" si="53"/>
        <v>-0.572419258965722</v>
      </c>
    </row>
    <row r="1188" s="33" customFormat="1" ht="20.1" customHeight="1" spans="1:11">
      <c r="A1188" s="46"/>
      <c r="B1188" s="54"/>
      <c r="C1188" s="54"/>
      <c r="D1188" s="49"/>
      <c r="E1188" s="64"/>
      <c r="F1188" s="51">
        <v>2210201</v>
      </c>
      <c r="G1188" s="52" t="s">
        <v>955</v>
      </c>
      <c r="H1188" s="49">
        <v>5047</v>
      </c>
      <c r="I1188" s="49">
        <v>2158</v>
      </c>
      <c r="J1188" s="49">
        <f t="shared" si="52"/>
        <v>-2889</v>
      </c>
      <c r="K1188" s="50">
        <f t="shared" si="53"/>
        <v>-0.572419258965722</v>
      </c>
    </row>
    <row r="1189" s="33" customFormat="1" ht="20.1" hidden="1" customHeight="1" spans="1:11">
      <c r="A1189" s="46"/>
      <c r="B1189" s="54"/>
      <c r="C1189" s="54"/>
      <c r="D1189" s="49"/>
      <c r="E1189" s="64"/>
      <c r="F1189" s="51">
        <v>2210202</v>
      </c>
      <c r="G1189" s="52" t="s">
        <v>956</v>
      </c>
      <c r="H1189" s="49">
        <v>0</v>
      </c>
      <c r="I1189" s="49">
        <v>0</v>
      </c>
      <c r="J1189" s="49">
        <f t="shared" si="52"/>
        <v>0</v>
      </c>
      <c r="K1189" s="50" t="str">
        <f t="shared" si="53"/>
        <v/>
      </c>
    </row>
    <row r="1190" s="33" customFormat="1" ht="20.1" hidden="1" customHeight="1" spans="1:11">
      <c r="A1190" s="46"/>
      <c r="B1190" s="54"/>
      <c r="C1190" s="54"/>
      <c r="D1190" s="49"/>
      <c r="E1190" s="64"/>
      <c r="F1190" s="51">
        <v>2210203</v>
      </c>
      <c r="G1190" s="52" t="s">
        <v>957</v>
      </c>
      <c r="H1190" s="49">
        <v>0</v>
      </c>
      <c r="I1190" s="49">
        <v>0</v>
      </c>
      <c r="J1190" s="49">
        <f t="shared" si="52"/>
        <v>0</v>
      </c>
      <c r="K1190" s="50" t="str">
        <f t="shared" si="53"/>
        <v/>
      </c>
    </row>
    <row r="1191" s="33" customFormat="1" ht="20.1" hidden="1" customHeight="1" spans="1:11">
      <c r="A1191" s="46"/>
      <c r="B1191" s="54"/>
      <c r="C1191" s="54"/>
      <c r="D1191" s="49"/>
      <c r="E1191" s="64"/>
      <c r="F1191" s="51">
        <v>22103</v>
      </c>
      <c r="G1191" s="52" t="s">
        <v>958</v>
      </c>
      <c r="H1191" s="49">
        <f>SUM(H1192:H1194)</f>
        <v>0</v>
      </c>
      <c r="I1191" s="49">
        <f>SUM(I1192:I1194)</f>
        <v>0</v>
      </c>
      <c r="J1191" s="49">
        <f t="shared" si="52"/>
        <v>0</v>
      </c>
      <c r="K1191" s="50" t="str">
        <f t="shared" si="53"/>
        <v/>
      </c>
    </row>
    <row r="1192" s="33" customFormat="1" ht="20.1" hidden="1" customHeight="1" spans="1:11">
      <c r="A1192" s="46"/>
      <c r="B1192" s="54"/>
      <c r="C1192" s="54"/>
      <c r="D1192" s="49"/>
      <c r="E1192" s="64"/>
      <c r="F1192" s="51">
        <v>2210301</v>
      </c>
      <c r="G1192" s="52" t="s">
        <v>959</v>
      </c>
      <c r="H1192" s="49">
        <v>0</v>
      </c>
      <c r="I1192" s="49">
        <v>0</v>
      </c>
      <c r="J1192" s="49">
        <f t="shared" si="52"/>
        <v>0</v>
      </c>
      <c r="K1192" s="50" t="str">
        <f t="shared" si="53"/>
        <v/>
      </c>
    </row>
    <row r="1193" s="33" customFormat="1" ht="20.1" hidden="1" customHeight="1" spans="1:11">
      <c r="A1193" s="46"/>
      <c r="B1193" s="54"/>
      <c r="C1193" s="54"/>
      <c r="D1193" s="49"/>
      <c r="E1193" s="64"/>
      <c r="F1193" s="51">
        <v>2210302</v>
      </c>
      <c r="G1193" s="52" t="s">
        <v>960</v>
      </c>
      <c r="H1193" s="49">
        <v>0</v>
      </c>
      <c r="I1193" s="49">
        <v>0</v>
      </c>
      <c r="J1193" s="49">
        <f t="shared" si="52"/>
        <v>0</v>
      </c>
      <c r="K1193" s="50" t="str">
        <f t="shared" si="53"/>
        <v/>
      </c>
    </row>
    <row r="1194" s="33" customFormat="1" ht="20.1" hidden="1" customHeight="1" spans="1:11">
      <c r="A1194" s="46"/>
      <c r="B1194" s="54"/>
      <c r="C1194" s="54"/>
      <c r="D1194" s="49"/>
      <c r="E1194" s="64"/>
      <c r="F1194" s="51">
        <v>2210399</v>
      </c>
      <c r="G1194" s="52" t="s">
        <v>961</v>
      </c>
      <c r="H1194" s="49">
        <v>0</v>
      </c>
      <c r="I1194" s="49">
        <v>0</v>
      </c>
      <c r="J1194" s="49">
        <f t="shared" si="52"/>
        <v>0</v>
      </c>
      <c r="K1194" s="50" t="str">
        <f t="shared" si="53"/>
        <v/>
      </c>
    </row>
    <row r="1195" s="33" customFormat="1" ht="20.1" hidden="1" customHeight="1" spans="1:11">
      <c r="A1195" s="46"/>
      <c r="B1195" s="54"/>
      <c r="C1195" s="54"/>
      <c r="D1195" s="49"/>
      <c r="E1195" s="64"/>
      <c r="F1195" s="43">
        <v>222</v>
      </c>
      <c r="G1195" s="44" t="s">
        <v>962</v>
      </c>
      <c r="H1195" s="45">
        <f>H1196+H1211+H1225+H1230+H1236</f>
        <v>0</v>
      </c>
      <c r="I1195" s="45">
        <f>I1196+I1211+I1225+I1230+I1236</f>
        <v>0</v>
      </c>
      <c r="J1195" s="45">
        <f t="shared" si="52"/>
        <v>0</v>
      </c>
      <c r="K1195" s="50" t="str">
        <f t="shared" si="53"/>
        <v/>
      </c>
    </row>
    <row r="1196" s="33" customFormat="1" ht="20.1" hidden="1" customHeight="1" spans="1:11">
      <c r="A1196" s="46"/>
      <c r="B1196" s="54"/>
      <c r="C1196" s="54"/>
      <c r="D1196" s="49"/>
      <c r="E1196" s="64"/>
      <c r="F1196" s="51">
        <v>22201</v>
      </c>
      <c r="G1196" s="52" t="s">
        <v>963</v>
      </c>
      <c r="H1196" s="49">
        <f>SUM(H1197:H1210)</f>
        <v>0</v>
      </c>
      <c r="I1196" s="49">
        <f>SUM(I1197:I1210)</f>
        <v>0</v>
      </c>
      <c r="J1196" s="49">
        <f t="shared" si="52"/>
        <v>0</v>
      </c>
      <c r="K1196" s="42" t="str">
        <f t="shared" si="53"/>
        <v/>
      </c>
    </row>
    <row r="1197" s="33" customFormat="1" ht="20.1" hidden="1" customHeight="1" spans="1:11">
      <c r="A1197" s="46"/>
      <c r="B1197" s="54"/>
      <c r="C1197" s="54"/>
      <c r="D1197" s="49"/>
      <c r="E1197" s="64"/>
      <c r="F1197" s="51">
        <v>2220101</v>
      </c>
      <c r="G1197" s="52" t="s">
        <v>19</v>
      </c>
      <c r="H1197" s="49">
        <v>0</v>
      </c>
      <c r="I1197" s="49">
        <v>0</v>
      </c>
      <c r="J1197" s="49">
        <f t="shared" si="52"/>
        <v>0</v>
      </c>
      <c r="K1197" s="42" t="str">
        <f t="shared" si="53"/>
        <v/>
      </c>
    </row>
    <row r="1198" s="33" customFormat="1" ht="20.1" hidden="1" customHeight="1" spans="1:11">
      <c r="A1198" s="46"/>
      <c r="B1198" s="54"/>
      <c r="C1198" s="54"/>
      <c r="D1198" s="49"/>
      <c r="E1198" s="64"/>
      <c r="F1198" s="51">
        <v>2220102</v>
      </c>
      <c r="G1198" s="52" t="s">
        <v>21</v>
      </c>
      <c r="H1198" s="49">
        <v>0</v>
      </c>
      <c r="I1198" s="49">
        <v>0</v>
      </c>
      <c r="J1198" s="49">
        <f t="shared" si="52"/>
        <v>0</v>
      </c>
      <c r="K1198" s="42" t="str">
        <f t="shared" si="53"/>
        <v/>
      </c>
    </row>
    <row r="1199" s="33" customFormat="1" ht="20.1" hidden="1" customHeight="1" spans="1:11">
      <c r="A1199" s="46"/>
      <c r="B1199" s="54"/>
      <c r="C1199" s="54"/>
      <c r="D1199" s="49"/>
      <c r="E1199" s="64"/>
      <c r="F1199" s="51">
        <v>2220103</v>
      </c>
      <c r="G1199" s="52" t="s">
        <v>23</v>
      </c>
      <c r="H1199" s="49">
        <v>0</v>
      </c>
      <c r="I1199" s="49">
        <v>0</v>
      </c>
      <c r="J1199" s="49">
        <f t="shared" si="52"/>
        <v>0</v>
      </c>
      <c r="K1199" s="42" t="str">
        <f t="shared" si="53"/>
        <v/>
      </c>
    </row>
    <row r="1200" s="33" customFormat="1" ht="20.1" hidden="1" customHeight="1" spans="1:11">
      <c r="A1200" s="46"/>
      <c r="B1200" s="54"/>
      <c r="C1200" s="54"/>
      <c r="D1200" s="49"/>
      <c r="E1200" s="64"/>
      <c r="F1200" s="51">
        <v>2220104</v>
      </c>
      <c r="G1200" s="52" t="s">
        <v>964</v>
      </c>
      <c r="H1200" s="49">
        <v>0</v>
      </c>
      <c r="I1200" s="49">
        <v>0</v>
      </c>
      <c r="J1200" s="49">
        <f t="shared" si="52"/>
        <v>0</v>
      </c>
      <c r="K1200" s="42" t="str">
        <f t="shared" si="53"/>
        <v/>
      </c>
    </row>
    <row r="1201" s="33" customFormat="1" ht="20.1" hidden="1" customHeight="1" spans="1:11">
      <c r="A1201" s="46"/>
      <c r="B1201" s="54"/>
      <c r="C1201" s="54"/>
      <c r="D1201" s="49"/>
      <c r="E1201" s="64"/>
      <c r="F1201" s="51">
        <v>2220105</v>
      </c>
      <c r="G1201" s="52" t="s">
        <v>965</v>
      </c>
      <c r="H1201" s="49">
        <v>0</v>
      </c>
      <c r="I1201" s="49">
        <v>0</v>
      </c>
      <c r="J1201" s="49">
        <f t="shared" si="52"/>
        <v>0</v>
      </c>
      <c r="K1201" s="42" t="str">
        <f t="shared" si="53"/>
        <v/>
      </c>
    </row>
    <row r="1202" s="33" customFormat="1" ht="20.1" hidden="1" customHeight="1" spans="1:11">
      <c r="A1202" s="46"/>
      <c r="B1202" s="54"/>
      <c r="C1202" s="54"/>
      <c r="D1202" s="49"/>
      <c r="E1202" s="64"/>
      <c r="F1202" s="51">
        <v>2220106</v>
      </c>
      <c r="G1202" s="52" t="s">
        <v>966</v>
      </c>
      <c r="H1202" s="49">
        <v>0</v>
      </c>
      <c r="I1202" s="49">
        <v>0</v>
      </c>
      <c r="J1202" s="49">
        <f t="shared" si="52"/>
        <v>0</v>
      </c>
      <c r="K1202" s="42" t="str">
        <f t="shared" si="53"/>
        <v/>
      </c>
    </row>
    <row r="1203" s="33" customFormat="1" ht="20.1" hidden="1" customHeight="1" spans="1:11">
      <c r="A1203" s="46"/>
      <c r="B1203" s="54"/>
      <c r="C1203" s="54"/>
      <c r="D1203" s="49"/>
      <c r="E1203" s="64"/>
      <c r="F1203" s="51">
        <v>2220107</v>
      </c>
      <c r="G1203" s="52" t="s">
        <v>967</v>
      </c>
      <c r="H1203" s="49">
        <v>0</v>
      </c>
      <c r="I1203" s="49">
        <v>0</v>
      </c>
      <c r="J1203" s="49">
        <f t="shared" si="52"/>
        <v>0</v>
      </c>
      <c r="K1203" s="42" t="str">
        <f t="shared" si="53"/>
        <v/>
      </c>
    </row>
    <row r="1204" s="33" customFormat="1" ht="20.1" hidden="1" customHeight="1" spans="1:11">
      <c r="A1204" s="46"/>
      <c r="B1204" s="54"/>
      <c r="C1204" s="54"/>
      <c r="D1204" s="49"/>
      <c r="E1204" s="64"/>
      <c r="F1204" s="51">
        <v>2220112</v>
      </c>
      <c r="G1204" s="52" t="s">
        <v>968</v>
      </c>
      <c r="H1204" s="49">
        <v>0</v>
      </c>
      <c r="I1204" s="49">
        <v>0</v>
      </c>
      <c r="J1204" s="49">
        <f t="shared" si="52"/>
        <v>0</v>
      </c>
      <c r="K1204" s="42" t="str">
        <f t="shared" si="53"/>
        <v/>
      </c>
    </row>
    <row r="1205" s="33" customFormat="1" ht="20.1" hidden="1" customHeight="1" spans="1:11">
      <c r="A1205" s="46"/>
      <c r="B1205" s="54"/>
      <c r="C1205" s="54"/>
      <c r="D1205" s="49"/>
      <c r="E1205" s="64"/>
      <c r="F1205" s="51">
        <v>2220113</v>
      </c>
      <c r="G1205" s="52" t="s">
        <v>969</v>
      </c>
      <c r="H1205" s="49">
        <v>0</v>
      </c>
      <c r="I1205" s="49">
        <v>0</v>
      </c>
      <c r="J1205" s="49">
        <f t="shared" si="52"/>
        <v>0</v>
      </c>
      <c r="K1205" s="42" t="str">
        <f t="shared" si="53"/>
        <v/>
      </c>
    </row>
    <row r="1206" s="33" customFormat="1" ht="20.1" hidden="1" customHeight="1" spans="1:11">
      <c r="A1206" s="46"/>
      <c r="B1206" s="54"/>
      <c r="C1206" s="54"/>
      <c r="D1206" s="49"/>
      <c r="E1206" s="64"/>
      <c r="F1206" s="51">
        <v>2220114</v>
      </c>
      <c r="G1206" s="52" t="s">
        <v>970</v>
      </c>
      <c r="H1206" s="49">
        <v>0</v>
      </c>
      <c r="I1206" s="49">
        <v>0</v>
      </c>
      <c r="J1206" s="49">
        <f t="shared" si="52"/>
        <v>0</v>
      </c>
      <c r="K1206" s="42" t="str">
        <f t="shared" si="53"/>
        <v/>
      </c>
    </row>
    <row r="1207" s="33" customFormat="1" ht="20.1" hidden="1" customHeight="1" spans="1:11">
      <c r="A1207" s="46"/>
      <c r="B1207" s="54"/>
      <c r="C1207" s="54"/>
      <c r="D1207" s="49"/>
      <c r="E1207" s="64"/>
      <c r="F1207" s="51">
        <v>2220115</v>
      </c>
      <c r="G1207" s="52" t="s">
        <v>971</v>
      </c>
      <c r="H1207" s="49">
        <v>0</v>
      </c>
      <c r="I1207" s="49">
        <v>0</v>
      </c>
      <c r="J1207" s="49">
        <f t="shared" si="52"/>
        <v>0</v>
      </c>
      <c r="K1207" s="42" t="str">
        <f t="shared" si="53"/>
        <v/>
      </c>
    </row>
    <row r="1208" s="33" customFormat="1" ht="20.1" hidden="1" customHeight="1" spans="1:11">
      <c r="A1208" s="46"/>
      <c r="B1208" s="54"/>
      <c r="C1208" s="54"/>
      <c r="D1208" s="49"/>
      <c r="E1208" s="64"/>
      <c r="F1208" s="51">
        <v>2220118</v>
      </c>
      <c r="G1208" s="52" t="s">
        <v>972</v>
      </c>
      <c r="H1208" s="49">
        <v>0</v>
      </c>
      <c r="I1208" s="49">
        <v>0</v>
      </c>
      <c r="J1208" s="49">
        <f t="shared" si="52"/>
        <v>0</v>
      </c>
      <c r="K1208" s="42" t="str">
        <f t="shared" si="53"/>
        <v/>
      </c>
    </row>
    <row r="1209" s="33" customFormat="1" ht="20.1" hidden="1" customHeight="1" spans="1:11">
      <c r="A1209" s="46"/>
      <c r="B1209" s="54"/>
      <c r="C1209" s="54"/>
      <c r="D1209" s="49"/>
      <c r="E1209" s="64"/>
      <c r="F1209" s="51">
        <v>2220150</v>
      </c>
      <c r="G1209" s="52" t="s">
        <v>37</v>
      </c>
      <c r="H1209" s="49">
        <v>0</v>
      </c>
      <c r="I1209" s="49">
        <v>0</v>
      </c>
      <c r="J1209" s="49">
        <f t="shared" si="52"/>
        <v>0</v>
      </c>
      <c r="K1209" s="42" t="str">
        <f t="shared" si="53"/>
        <v/>
      </c>
    </row>
    <row r="1210" s="33" customFormat="1" ht="20.1" hidden="1" customHeight="1" spans="1:11">
      <c r="A1210" s="46"/>
      <c r="B1210" s="54"/>
      <c r="C1210" s="54"/>
      <c r="D1210" s="49"/>
      <c r="E1210" s="64"/>
      <c r="F1210" s="51">
        <v>2220199</v>
      </c>
      <c r="G1210" s="52" t="s">
        <v>973</v>
      </c>
      <c r="H1210" s="49">
        <v>0</v>
      </c>
      <c r="I1210" s="49">
        <v>0</v>
      </c>
      <c r="J1210" s="49">
        <f t="shared" si="52"/>
        <v>0</v>
      </c>
      <c r="K1210" s="42" t="str">
        <f t="shared" si="53"/>
        <v/>
      </c>
    </row>
    <row r="1211" s="33" customFormat="1" ht="20.1" hidden="1" customHeight="1" spans="1:11">
      <c r="A1211" s="46"/>
      <c r="B1211" s="54"/>
      <c r="C1211" s="54"/>
      <c r="D1211" s="49"/>
      <c r="E1211" s="64"/>
      <c r="F1211" s="51">
        <v>22202</v>
      </c>
      <c r="G1211" s="52" t="s">
        <v>974</v>
      </c>
      <c r="H1211" s="49">
        <f>SUM(H1212:H1224)</f>
        <v>0</v>
      </c>
      <c r="I1211" s="49">
        <f>SUM(I1212:I1224)</f>
        <v>0</v>
      </c>
      <c r="J1211" s="49">
        <f t="shared" si="52"/>
        <v>0</v>
      </c>
      <c r="K1211" s="42" t="str">
        <f t="shared" si="53"/>
        <v/>
      </c>
    </row>
    <row r="1212" s="33" customFormat="1" ht="20.1" hidden="1" customHeight="1" spans="1:11">
      <c r="A1212" s="46"/>
      <c r="B1212" s="54"/>
      <c r="C1212" s="54"/>
      <c r="D1212" s="49"/>
      <c r="E1212" s="64"/>
      <c r="F1212" s="51">
        <v>2220201</v>
      </c>
      <c r="G1212" s="52" t="s">
        <v>19</v>
      </c>
      <c r="H1212" s="49"/>
      <c r="I1212" s="49"/>
      <c r="J1212" s="49">
        <f t="shared" si="52"/>
        <v>0</v>
      </c>
      <c r="K1212" s="42" t="str">
        <f t="shared" si="53"/>
        <v/>
      </c>
    </row>
    <row r="1213" s="33" customFormat="1" ht="20.1" hidden="1" customHeight="1" spans="1:11">
      <c r="A1213" s="46"/>
      <c r="B1213" s="54"/>
      <c r="C1213" s="54"/>
      <c r="D1213" s="49"/>
      <c r="E1213" s="64"/>
      <c r="F1213" s="51">
        <v>2220202</v>
      </c>
      <c r="G1213" s="52" t="s">
        <v>21</v>
      </c>
      <c r="H1213" s="49"/>
      <c r="I1213" s="49"/>
      <c r="J1213" s="49">
        <f t="shared" si="52"/>
        <v>0</v>
      </c>
      <c r="K1213" s="42" t="str">
        <f t="shared" si="53"/>
        <v/>
      </c>
    </row>
    <row r="1214" s="33" customFormat="1" ht="20.1" hidden="1" customHeight="1" spans="1:11">
      <c r="A1214" s="46"/>
      <c r="B1214" s="54"/>
      <c r="C1214" s="54"/>
      <c r="D1214" s="49"/>
      <c r="E1214" s="64"/>
      <c r="F1214" s="51">
        <v>2220203</v>
      </c>
      <c r="G1214" s="52" t="s">
        <v>23</v>
      </c>
      <c r="H1214" s="49"/>
      <c r="I1214" s="49"/>
      <c r="J1214" s="49">
        <f t="shared" si="52"/>
        <v>0</v>
      </c>
      <c r="K1214" s="42" t="str">
        <f t="shared" si="53"/>
        <v/>
      </c>
    </row>
    <row r="1215" s="33" customFormat="1" ht="20.1" hidden="1" customHeight="1" spans="1:11">
      <c r="A1215" s="46"/>
      <c r="B1215" s="54"/>
      <c r="C1215" s="54"/>
      <c r="D1215" s="49"/>
      <c r="E1215" s="64"/>
      <c r="F1215" s="51">
        <v>2220204</v>
      </c>
      <c r="G1215" s="52" t="s">
        <v>975</v>
      </c>
      <c r="H1215" s="49"/>
      <c r="I1215" s="49"/>
      <c r="J1215" s="49">
        <f t="shared" si="52"/>
        <v>0</v>
      </c>
      <c r="K1215" s="42" t="str">
        <f t="shared" si="53"/>
        <v/>
      </c>
    </row>
    <row r="1216" s="33" customFormat="1" ht="20.1" hidden="1" customHeight="1" spans="1:11">
      <c r="A1216" s="46"/>
      <c r="B1216" s="54"/>
      <c r="C1216" s="54"/>
      <c r="D1216" s="49"/>
      <c r="E1216" s="64"/>
      <c r="F1216" s="51">
        <v>2220205</v>
      </c>
      <c r="G1216" s="52" t="s">
        <v>976</v>
      </c>
      <c r="H1216" s="49"/>
      <c r="I1216" s="49"/>
      <c r="J1216" s="49">
        <f t="shared" si="52"/>
        <v>0</v>
      </c>
      <c r="K1216" s="42" t="str">
        <f t="shared" si="53"/>
        <v/>
      </c>
    </row>
    <row r="1217" s="33" customFormat="1" ht="20.1" hidden="1" customHeight="1" spans="1:11">
      <c r="A1217" s="46"/>
      <c r="B1217" s="54"/>
      <c r="C1217" s="54"/>
      <c r="D1217" s="49"/>
      <c r="E1217" s="64"/>
      <c r="F1217" s="51">
        <v>2220206</v>
      </c>
      <c r="G1217" s="52" t="s">
        <v>977</v>
      </c>
      <c r="H1217" s="49"/>
      <c r="I1217" s="49"/>
      <c r="J1217" s="49">
        <f t="shared" si="52"/>
        <v>0</v>
      </c>
      <c r="K1217" s="42" t="str">
        <f t="shared" si="53"/>
        <v/>
      </c>
    </row>
    <row r="1218" s="33" customFormat="1" ht="20.1" hidden="1" customHeight="1" spans="1:11">
      <c r="A1218" s="46"/>
      <c r="B1218" s="54"/>
      <c r="C1218" s="54"/>
      <c r="D1218" s="49"/>
      <c r="E1218" s="64"/>
      <c r="F1218" s="51">
        <v>2220207</v>
      </c>
      <c r="G1218" s="52" t="s">
        <v>978</v>
      </c>
      <c r="H1218" s="49"/>
      <c r="I1218" s="49"/>
      <c r="J1218" s="49">
        <f t="shared" si="52"/>
        <v>0</v>
      </c>
      <c r="K1218" s="42" t="str">
        <f t="shared" si="53"/>
        <v/>
      </c>
    </row>
    <row r="1219" s="33" customFormat="1" ht="20.1" hidden="1" customHeight="1" spans="1:11">
      <c r="A1219" s="46"/>
      <c r="B1219" s="54"/>
      <c r="C1219" s="54"/>
      <c r="D1219" s="49"/>
      <c r="E1219" s="64"/>
      <c r="F1219" s="51">
        <v>2220209</v>
      </c>
      <c r="G1219" s="52" t="s">
        <v>979</v>
      </c>
      <c r="H1219" s="49"/>
      <c r="I1219" s="49"/>
      <c r="J1219" s="49">
        <f t="shared" si="52"/>
        <v>0</v>
      </c>
      <c r="K1219" s="42" t="str">
        <f t="shared" si="53"/>
        <v/>
      </c>
    </row>
    <row r="1220" s="33" customFormat="1" ht="20.1" hidden="1" customHeight="1" spans="1:11">
      <c r="A1220" s="46"/>
      <c r="B1220" s="54"/>
      <c r="C1220" s="54"/>
      <c r="D1220" s="49"/>
      <c r="E1220" s="64"/>
      <c r="F1220" s="51">
        <v>2220210</v>
      </c>
      <c r="G1220" s="52" t="s">
        <v>980</v>
      </c>
      <c r="H1220" s="49"/>
      <c r="I1220" s="49"/>
      <c r="J1220" s="49">
        <f t="shared" si="52"/>
        <v>0</v>
      </c>
      <c r="K1220" s="42" t="str">
        <f t="shared" si="53"/>
        <v/>
      </c>
    </row>
    <row r="1221" s="33" customFormat="1" ht="20.1" hidden="1" customHeight="1" spans="1:11">
      <c r="A1221" s="46"/>
      <c r="B1221" s="54"/>
      <c r="C1221" s="54"/>
      <c r="D1221" s="49"/>
      <c r="E1221" s="64"/>
      <c r="F1221" s="51">
        <v>2220211</v>
      </c>
      <c r="G1221" s="52" t="s">
        <v>981</v>
      </c>
      <c r="H1221" s="49"/>
      <c r="I1221" s="49"/>
      <c r="J1221" s="49">
        <f t="shared" si="52"/>
        <v>0</v>
      </c>
      <c r="K1221" s="42" t="str">
        <f t="shared" si="53"/>
        <v/>
      </c>
    </row>
    <row r="1222" s="33" customFormat="1" ht="20.1" hidden="1" customHeight="1" spans="1:11">
      <c r="A1222" s="46"/>
      <c r="B1222" s="54"/>
      <c r="C1222" s="54"/>
      <c r="D1222" s="49"/>
      <c r="E1222" s="64"/>
      <c r="F1222" s="51">
        <v>2220212</v>
      </c>
      <c r="G1222" s="52" t="s">
        <v>982</v>
      </c>
      <c r="H1222" s="49"/>
      <c r="I1222" s="49"/>
      <c r="J1222" s="49">
        <f t="shared" si="52"/>
        <v>0</v>
      </c>
      <c r="K1222" s="42" t="str">
        <f t="shared" si="53"/>
        <v/>
      </c>
    </row>
    <row r="1223" s="33" customFormat="1" ht="20.1" hidden="1" customHeight="1" spans="1:11">
      <c r="A1223" s="46"/>
      <c r="B1223" s="54"/>
      <c r="C1223" s="54"/>
      <c r="D1223" s="49"/>
      <c r="E1223" s="64"/>
      <c r="F1223" s="51">
        <v>2220250</v>
      </c>
      <c r="G1223" s="52" t="s">
        <v>37</v>
      </c>
      <c r="H1223" s="49"/>
      <c r="I1223" s="49"/>
      <c r="J1223" s="49">
        <f t="shared" si="52"/>
        <v>0</v>
      </c>
      <c r="K1223" s="42" t="str">
        <f t="shared" si="53"/>
        <v/>
      </c>
    </row>
    <row r="1224" s="33" customFormat="1" ht="20.1" hidden="1" customHeight="1" spans="1:11">
      <c r="A1224" s="46"/>
      <c r="B1224" s="54"/>
      <c r="C1224" s="54"/>
      <c r="D1224" s="49"/>
      <c r="E1224" s="64"/>
      <c r="F1224" s="51">
        <v>2220299</v>
      </c>
      <c r="G1224" s="52" t="s">
        <v>983</v>
      </c>
      <c r="H1224" s="49"/>
      <c r="I1224" s="49"/>
      <c r="J1224" s="49">
        <f t="shared" si="52"/>
        <v>0</v>
      </c>
      <c r="K1224" s="42" t="str">
        <f t="shared" si="53"/>
        <v/>
      </c>
    </row>
    <row r="1225" s="33" customFormat="1" ht="20.1" hidden="1" customHeight="1" spans="1:11">
      <c r="A1225" s="46"/>
      <c r="B1225" s="54"/>
      <c r="C1225" s="54"/>
      <c r="D1225" s="49"/>
      <c r="E1225" s="64"/>
      <c r="F1225" s="51">
        <v>22203</v>
      </c>
      <c r="G1225" s="52" t="s">
        <v>984</v>
      </c>
      <c r="H1225" s="49">
        <f>SUM(H1226:H1229)</f>
        <v>0</v>
      </c>
      <c r="I1225" s="49">
        <f>SUM(I1226:I1229)</f>
        <v>0</v>
      </c>
      <c r="J1225" s="49">
        <f t="shared" si="52"/>
        <v>0</v>
      </c>
      <c r="K1225" s="42" t="str">
        <f t="shared" si="53"/>
        <v/>
      </c>
    </row>
    <row r="1226" s="33" customFormat="1" ht="20.1" hidden="1" customHeight="1" spans="1:11">
      <c r="A1226" s="46"/>
      <c r="B1226" s="54"/>
      <c r="C1226" s="54"/>
      <c r="D1226" s="49"/>
      <c r="E1226" s="64"/>
      <c r="F1226" s="51">
        <v>2220301</v>
      </c>
      <c r="G1226" s="52" t="s">
        <v>985</v>
      </c>
      <c r="H1226" s="49">
        <v>0</v>
      </c>
      <c r="I1226" s="49">
        <v>0</v>
      </c>
      <c r="J1226" s="49">
        <f t="shared" si="52"/>
        <v>0</v>
      </c>
      <c r="K1226" s="42" t="str">
        <f t="shared" si="53"/>
        <v/>
      </c>
    </row>
    <row r="1227" s="33" customFormat="1" ht="20.1" hidden="1" customHeight="1" spans="1:11">
      <c r="A1227" s="46"/>
      <c r="B1227" s="54"/>
      <c r="C1227" s="54"/>
      <c r="D1227" s="49"/>
      <c r="E1227" s="64"/>
      <c r="F1227" s="51">
        <v>2220303</v>
      </c>
      <c r="G1227" s="52" t="s">
        <v>986</v>
      </c>
      <c r="H1227" s="49">
        <v>0</v>
      </c>
      <c r="I1227" s="49">
        <v>0</v>
      </c>
      <c r="J1227" s="49">
        <f t="shared" si="52"/>
        <v>0</v>
      </c>
      <c r="K1227" s="42" t="str">
        <f t="shared" si="53"/>
        <v/>
      </c>
    </row>
    <row r="1228" s="33" customFormat="1" ht="20.1" hidden="1" customHeight="1" spans="1:11">
      <c r="A1228" s="46"/>
      <c r="B1228" s="54"/>
      <c r="C1228" s="54"/>
      <c r="D1228" s="49"/>
      <c r="E1228" s="64"/>
      <c r="F1228" s="51">
        <v>2220304</v>
      </c>
      <c r="G1228" s="52" t="s">
        <v>987</v>
      </c>
      <c r="H1228" s="49">
        <v>0</v>
      </c>
      <c r="I1228" s="49">
        <v>0</v>
      </c>
      <c r="J1228" s="49">
        <f t="shared" si="52"/>
        <v>0</v>
      </c>
      <c r="K1228" s="42" t="str">
        <f t="shared" si="53"/>
        <v/>
      </c>
    </row>
    <row r="1229" s="33" customFormat="1" ht="20.1" hidden="1" customHeight="1" spans="1:11">
      <c r="A1229" s="46"/>
      <c r="B1229" s="54"/>
      <c r="C1229" s="54"/>
      <c r="D1229" s="49"/>
      <c r="E1229" s="64"/>
      <c r="F1229" s="51">
        <v>2220399</v>
      </c>
      <c r="G1229" s="52" t="s">
        <v>988</v>
      </c>
      <c r="H1229" s="49">
        <v>0</v>
      </c>
      <c r="I1229" s="49">
        <v>0</v>
      </c>
      <c r="J1229" s="49">
        <f t="shared" si="52"/>
        <v>0</v>
      </c>
      <c r="K1229" s="42" t="str">
        <f t="shared" si="53"/>
        <v/>
      </c>
    </row>
    <row r="1230" s="33" customFormat="1" ht="20.1" hidden="1" customHeight="1" spans="1:11">
      <c r="A1230" s="46"/>
      <c r="B1230" s="54"/>
      <c r="C1230" s="54"/>
      <c r="D1230" s="49"/>
      <c r="E1230" s="64"/>
      <c r="F1230" s="51">
        <v>22204</v>
      </c>
      <c r="G1230" s="52" t="s">
        <v>989</v>
      </c>
      <c r="H1230" s="49">
        <f>SUM(H1231:H1235)</f>
        <v>0</v>
      </c>
      <c r="I1230" s="49">
        <f>SUM(I1231:I1235)</f>
        <v>0</v>
      </c>
      <c r="J1230" s="49">
        <f t="shared" si="52"/>
        <v>0</v>
      </c>
      <c r="K1230" s="42" t="str">
        <f t="shared" si="53"/>
        <v/>
      </c>
    </row>
    <row r="1231" s="33" customFormat="1" ht="20.1" hidden="1" customHeight="1" spans="1:11">
      <c r="A1231" s="46"/>
      <c r="B1231" s="54"/>
      <c r="C1231" s="54"/>
      <c r="D1231" s="49"/>
      <c r="E1231" s="64"/>
      <c r="F1231" s="51">
        <v>2220401</v>
      </c>
      <c r="G1231" s="52" t="s">
        <v>990</v>
      </c>
      <c r="H1231" s="49">
        <v>0</v>
      </c>
      <c r="I1231" s="49">
        <v>0</v>
      </c>
      <c r="J1231" s="49">
        <f t="shared" si="52"/>
        <v>0</v>
      </c>
      <c r="K1231" s="42" t="str">
        <f t="shared" si="53"/>
        <v/>
      </c>
    </row>
    <row r="1232" s="33" customFormat="1" ht="20.1" hidden="1" customHeight="1" spans="1:11">
      <c r="A1232" s="46"/>
      <c r="B1232" s="54"/>
      <c r="C1232" s="54"/>
      <c r="D1232" s="49"/>
      <c r="E1232" s="64"/>
      <c r="F1232" s="51">
        <v>2220402</v>
      </c>
      <c r="G1232" s="52" t="s">
        <v>991</v>
      </c>
      <c r="H1232" s="49">
        <v>0</v>
      </c>
      <c r="I1232" s="49">
        <v>0</v>
      </c>
      <c r="J1232" s="49">
        <f t="shared" si="52"/>
        <v>0</v>
      </c>
      <c r="K1232" s="42" t="str">
        <f t="shared" si="53"/>
        <v/>
      </c>
    </row>
    <row r="1233" s="33" customFormat="1" ht="20.1" hidden="1" customHeight="1" spans="1:11">
      <c r="A1233" s="46"/>
      <c r="B1233" s="54"/>
      <c r="C1233" s="54"/>
      <c r="D1233" s="49"/>
      <c r="E1233" s="64"/>
      <c r="F1233" s="51">
        <v>2220403</v>
      </c>
      <c r="G1233" s="52" t="s">
        <v>992</v>
      </c>
      <c r="H1233" s="49">
        <v>0</v>
      </c>
      <c r="I1233" s="49">
        <v>0</v>
      </c>
      <c r="J1233" s="49">
        <f t="shared" si="52"/>
        <v>0</v>
      </c>
      <c r="K1233" s="42" t="str">
        <f t="shared" si="53"/>
        <v/>
      </c>
    </row>
    <row r="1234" s="33" customFormat="1" ht="20.1" hidden="1" customHeight="1" spans="1:11">
      <c r="A1234" s="46"/>
      <c r="B1234" s="54"/>
      <c r="C1234" s="54"/>
      <c r="D1234" s="49"/>
      <c r="E1234" s="64"/>
      <c r="F1234" s="51">
        <v>2220404</v>
      </c>
      <c r="G1234" s="52" t="s">
        <v>993</v>
      </c>
      <c r="H1234" s="49">
        <v>0</v>
      </c>
      <c r="I1234" s="49">
        <v>0</v>
      </c>
      <c r="J1234" s="49">
        <f t="shared" si="52"/>
        <v>0</v>
      </c>
      <c r="K1234" s="42" t="str">
        <f t="shared" si="53"/>
        <v/>
      </c>
    </row>
    <row r="1235" s="33" customFormat="1" ht="20.1" hidden="1" customHeight="1" spans="1:11">
      <c r="A1235" s="46"/>
      <c r="B1235" s="54"/>
      <c r="C1235" s="54"/>
      <c r="D1235" s="49"/>
      <c r="E1235" s="64"/>
      <c r="F1235" s="51">
        <v>2220499</v>
      </c>
      <c r="G1235" s="52" t="s">
        <v>994</v>
      </c>
      <c r="H1235" s="49">
        <v>0</v>
      </c>
      <c r="I1235" s="49">
        <v>0</v>
      </c>
      <c r="J1235" s="49">
        <f t="shared" si="52"/>
        <v>0</v>
      </c>
      <c r="K1235" s="42" t="str">
        <f t="shared" si="53"/>
        <v/>
      </c>
    </row>
    <row r="1236" s="33" customFormat="1" ht="20.1" hidden="1" customHeight="1" spans="1:11">
      <c r="A1236" s="46"/>
      <c r="B1236" s="54"/>
      <c r="C1236" s="54"/>
      <c r="D1236" s="49"/>
      <c r="E1236" s="64"/>
      <c r="F1236" s="51">
        <v>22205</v>
      </c>
      <c r="G1236" s="52" t="s">
        <v>995</v>
      </c>
      <c r="H1236" s="49">
        <f>SUM(H1237:H1247)</f>
        <v>0</v>
      </c>
      <c r="I1236" s="49">
        <f>SUM(I1237:I1247)</f>
        <v>0</v>
      </c>
      <c r="J1236" s="49">
        <f t="shared" si="52"/>
        <v>0</v>
      </c>
      <c r="K1236" s="42" t="str">
        <f t="shared" si="53"/>
        <v/>
      </c>
    </row>
    <row r="1237" s="33" customFormat="1" ht="20.1" hidden="1" customHeight="1" spans="1:11">
      <c r="A1237" s="46"/>
      <c r="B1237" s="54"/>
      <c r="C1237" s="54"/>
      <c r="D1237" s="49"/>
      <c r="E1237" s="64"/>
      <c r="F1237" s="51">
        <v>2220501</v>
      </c>
      <c r="G1237" s="52" t="s">
        <v>996</v>
      </c>
      <c r="H1237" s="49">
        <v>0</v>
      </c>
      <c r="I1237" s="49">
        <v>0</v>
      </c>
      <c r="J1237" s="49">
        <f t="shared" si="52"/>
        <v>0</v>
      </c>
      <c r="K1237" s="42" t="str">
        <f t="shared" si="53"/>
        <v/>
      </c>
    </row>
    <row r="1238" s="33" customFormat="1" ht="20.1" hidden="1" customHeight="1" spans="1:11">
      <c r="A1238" s="46"/>
      <c r="B1238" s="54"/>
      <c r="C1238" s="54"/>
      <c r="D1238" s="49"/>
      <c r="E1238" s="64"/>
      <c r="F1238" s="51">
        <v>2220502</v>
      </c>
      <c r="G1238" s="52" t="s">
        <v>997</v>
      </c>
      <c r="H1238" s="49">
        <v>0</v>
      </c>
      <c r="I1238" s="49">
        <v>0</v>
      </c>
      <c r="J1238" s="49">
        <f t="shared" si="52"/>
        <v>0</v>
      </c>
      <c r="K1238" s="42" t="str">
        <f t="shared" si="53"/>
        <v/>
      </c>
    </row>
    <row r="1239" s="33" customFormat="1" ht="20.1" hidden="1" customHeight="1" spans="1:11">
      <c r="A1239" s="46"/>
      <c r="B1239" s="54"/>
      <c r="C1239" s="54"/>
      <c r="D1239" s="49"/>
      <c r="E1239" s="64"/>
      <c r="F1239" s="51">
        <v>2220503</v>
      </c>
      <c r="G1239" s="52" t="s">
        <v>998</v>
      </c>
      <c r="H1239" s="49">
        <v>0</v>
      </c>
      <c r="I1239" s="49">
        <v>0</v>
      </c>
      <c r="J1239" s="49">
        <f t="shared" si="52"/>
        <v>0</v>
      </c>
      <c r="K1239" s="42" t="str">
        <f t="shared" si="53"/>
        <v/>
      </c>
    </row>
    <row r="1240" s="33" customFormat="1" ht="20.1" hidden="1" customHeight="1" spans="1:11">
      <c r="A1240" s="46"/>
      <c r="B1240" s="54"/>
      <c r="C1240" s="54"/>
      <c r="D1240" s="49"/>
      <c r="E1240" s="64"/>
      <c r="F1240" s="51">
        <v>2220504</v>
      </c>
      <c r="G1240" s="52" t="s">
        <v>999</v>
      </c>
      <c r="H1240" s="49">
        <v>0</v>
      </c>
      <c r="I1240" s="49">
        <v>0</v>
      </c>
      <c r="J1240" s="49">
        <f t="shared" si="52"/>
        <v>0</v>
      </c>
      <c r="K1240" s="42" t="str">
        <f t="shared" si="53"/>
        <v/>
      </c>
    </row>
    <row r="1241" s="33" customFormat="1" ht="20.1" hidden="1" customHeight="1" spans="1:11">
      <c r="A1241" s="46"/>
      <c r="B1241" s="54"/>
      <c r="C1241" s="54"/>
      <c r="D1241" s="49"/>
      <c r="E1241" s="64"/>
      <c r="F1241" s="51">
        <v>2220505</v>
      </c>
      <c r="G1241" s="52" t="s">
        <v>1000</v>
      </c>
      <c r="H1241" s="49">
        <v>0</v>
      </c>
      <c r="I1241" s="49">
        <v>0</v>
      </c>
      <c r="J1241" s="49">
        <f t="shared" si="52"/>
        <v>0</v>
      </c>
      <c r="K1241" s="42" t="str">
        <f t="shared" si="53"/>
        <v/>
      </c>
    </row>
    <row r="1242" s="33" customFormat="1" ht="20.1" hidden="1" customHeight="1" spans="1:11">
      <c r="A1242" s="46"/>
      <c r="B1242" s="54"/>
      <c r="C1242" s="54"/>
      <c r="D1242" s="49"/>
      <c r="E1242" s="64"/>
      <c r="F1242" s="51">
        <v>2220506</v>
      </c>
      <c r="G1242" s="52" t="s">
        <v>1001</v>
      </c>
      <c r="H1242" s="49">
        <v>0</v>
      </c>
      <c r="I1242" s="49">
        <v>0</v>
      </c>
      <c r="J1242" s="49">
        <f t="shared" si="52"/>
        <v>0</v>
      </c>
      <c r="K1242" s="42" t="str">
        <f t="shared" si="53"/>
        <v/>
      </c>
    </row>
    <row r="1243" s="33" customFormat="1" ht="20.1" hidden="1" customHeight="1" spans="1:11">
      <c r="A1243" s="46"/>
      <c r="B1243" s="54"/>
      <c r="C1243" s="54"/>
      <c r="D1243" s="49"/>
      <c r="E1243" s="64"/>
      <c r="F1243" s="51">
        <v>2220507</v>
      </c>
      <c r="G1243" s="52" t="s">
        <v>1002</v>
      </c>
      <c r="H1243" s="49">
        <v>0</v>
      </c>
      <c r="I1243" s="49">
        <v>0</v>
      </c>
      <c r="J1243" s="49">
        <f t="shared" si="52"/>
        <v>0</v>
      </c>
      <c r="K1243" s="42" t="str">
        <f t="shared" si="53"/>
        <v/>
      </c>
    </row>
    <row r="1244" s="33" customFormat="1" ht="20.1" hidden="1" customHeight="1" spans="1:11">
      <c r="A1244" s="46"/>
      <c r="B1244" s="54"/>
      <c r="C1244" s="54"/>
      <c r="D1244" s="49"/>
      <c r="E1244" s="64"/>
      <c r="F1244" s="51">
        <v>2220508</v>
      </c>
      <c r="G1244" s="52" t="s">
        <v>1003</v>
      </c>
      <c r="H1244" s="49">
        <v>0</v>
      </c>
      <c r="I1244" s="49">
        <v>0</v>
      </c>
      <c r="J1244" s="49">
        <f t="shared" si="52"/>
        <v>0</v>
      </c>
      <c r="K1244" s="42" t="str">
        <f t="shared" si="53"/>
        <v/>
      </c>
    </row>
    <row r="1245" s="33" customFormat="1" ht="20.1" hidden="1" customHeight="1" spans="1:11">
      <c r="A1245" s="46"/>
      <c r="B1245" s="54"/>
      <c r="C1245" s="54"/>
      <c r="D1245" s="49"/>
      <c r="E1245" s="64"/>
      <c r="F1245" s="51">
        <v>2220509</v>
      </c>
      <c r="G1245" s="52" t="s">
        <v>1004</v>
      </c>
      <c r="H1245" s="49">
        <v>0</v>
      </c>
      <c r="I1245" s="49">
        <v>0</v>
      </c>
      <c r="J1245" s="49">
        <f t="shared" si="52"/>
        <v>0</v>
      </c>
      <c r="K1245" s="42" t="str">
        <f t="shared" si="53"/>
        <v/>
      </c>
    </row>
    <row r="1246" s="33" customFormat="1" ht="20.1" hidden="1" customHeight="1" spans="1:11">
      <c r="A1246" s="46"/>
      <c r="B1246" s="54"/>
      <c r="C1246" s="54"/>
      <c r="D1246" s="49"/>
      <c r="E1246" s="64"/>
      <c r="F1246" s="51">
        <v>2220510</v>
      </c>
      <c r="G1246" s="52" t="s">
        <v>1005</v>
      </c>
      <c r="H1246" s="49">
        <v>0</v>
      </c>
      <c r="I1246" s="49">
        <v>0</v>
      </c>
      <c r="J1246" s="49">
        <f t="shared" si="52"/>
        <v>0</v>
      </c>
      <c r="K1246" s="42" t="str">
        <f t="shared" si="53"/>
        <v/>
      </c>
    </row>
    <row r="1247" s="33" customFormat="1" ht="20.1" hidden="1" customHeight="1" spans="1:11">
      <c r="A1247" s="46"/>
      <c r="B1247" s="54"/>
      <c r="C1247" s="54"/>
      <c r="D1247" s="49"/>
      <c r="E1247" s="64"/>
      <c r="F1247" s="51">
        <v>2220599</v>
      </c>
      <c r="G1247" s="52" t="s">
        <v>1006</v>
      </c>
      <c r="H1247" s="49">
        <v>0</v>
      </c>
      <c r="I1247" s="49">
        <v>0</v>
      </c>
      <c r="J1247" s="49">
        <f t="shared" si="52"/>
        <v>0</v>
      </c>
      <c r="K1247" s="42" t="str">
        <f t="shared" si="53"/>
        <v/>
      </c>
    </row>
    <row r="1248" s="33" customFormat="1" ht="20.1" customHeight="1" spans="1:11">
      <c r="A1248" s="46"/>
      <c r="B1248" s="54"/>
      <c r="C1248" s="54"/>
      <c r="D1248" s="49"/>
      <c r="E1248" s="66"/>
      <c r="F1248" s="43">
        <v>224</v>
      </c>
      <c r="G1248" s="44" t="s">
        <v>1007</v>
      </c>
      <c r="H1248" s="45">
        <f>H1249+H1261+H1267+H1273+H1281+H1294+H1298+H1304</f>
        <v>1120</v>
      </c>
      <c r="I1248" s="45">
        <f>I1249+I1261+I1267+I1273+I1281+I1294+I1298+I1304</f>
        <v>1120</v>
      </c>
      <c r="J1248" s="45">
        <f t="shared" si="52"/>
        <v>0</v>
      </c>
      <c r="K1248" s="42">
        <f t="shared" si="53"/>
        <v>0</v>
      </c>
    </row>
    <row r="1249" s="33" customFormat="1" ht="20.1" hidden="1" customHeight="1" spans="1:11">
      <c r="A1249" s="46"/>
      <c r="B1249" s="54"/>
      <c r="C1249" s="54"/>
      <c r="D1249" s="49"/>
      <c r="E1249" s="64"/>
      <c r="F1249" s="51">
        <v>22401</v>
      </c>
      <c r="G1249" s="52" t="s">
        <v>1008</v>
      </c>
      <c r="H1249" s="49">
        <f>SUM(H1250:H1260)</f>
        <v>51</v>
      </c>
      <c r="I1249" s="49">
        <f>SUM(I1250:I1260)</f>
        <v>51</v>
      </c>
      <c r="J1249" s="49">
        <f t="shared" si="52"/>
        <v>0</v>
      </c>
      <c r="K1249" s="42">
        <f t="shared" si="53"/>
        <v>0</v>
      </c>
    </row>
    <row r="1250" s="33" customFormat="1" ht="20.1" hidden="1" customHeight="1" spans="1:11">
      <c r="A1250" s="46"/>
      <c r="B1250" s="54"/>
      <c r="C1250" s="54"/>
      <c r="D1250" s="49"/>
      <c r="E1250" s="64"/>
      <c r="F1250" s="51">
        <v>2240101</v>
      </c>
      <c r="G1250" s="52" t="s">
        <v>19</v>
      </c>
      <c r="H1250" s="62"/>
      <c r="I1250" s="62"/>
      <c r="J1250" s="49">
        <f t="shared" ref="J1250:J1313" si="54">I1250-H1250</f>
        <v>0</v>
      </c>
      <c r="K1250" s="42" t="str">
        <f t="shared" ref="K1250:K1309" si="55">IF(H1250=0,"",J1250/H1250)</f>
        <v/>
      </c>
    </row>
    <row r="1251" s="33" customFormat="1" ht="20.1" hidden="1" customHeight="1" spans="1:11">
      <c r="A1251" s="46"/>
      <c r="B1251" s="54"/>
      <c r="C1251" s="54"/>
      <c r="D1251" s="49"/>
      <c r="E1251" s="64"/>
      <c r="F1251" s="51">
        <v>2240102</v>
      </c>
      <c r="G1251" s="52" t="s">
        <v>21</v>
      </c>
      <c r="H1251" s="62"/>
      <c r="I1251" s="62"/>
      <c r="J1251" s="49">
        <f t="shared" si="54"/>
        <v>0</v>
      </c>
      <c r="K1251" s="42" t="str">
        <f t="shared" si="55"/>
        <v/>
      </c>
    </row>
    <row r="1252" s="33" customFormat="1" ht="20.1" hidden="1" customHeight="1" spans="1:11">
      <c r="A1252" s="46"/>
      <c r="B1252" s="54"/>
      <c r="C1252" s="54"/>
      <c r="D1252" s="49"/>
      <c r="E1252" s="64"/>
      <c r="F1252" s="51">
        <v>2240103</v>
      </c>
      <c r="G1252" s="52" t="s">
        <v>23</v>
      </c>
      <c r="H1252" s="49">
        <v>0</v>
      </c>
      <c r="I1252" s="49">
        <v>0</v>
      </c>
      <c r="J1252" s="49">
        <f t="shared" si="54"/>
        <v>0</v>
      </c>
      <c r="K1252" s="42" t="str">
        <f t="shared" si="55"/>
        <v/>
      </c>
    </row>
    <row r="1253" s="33" customFormat="1" ht="20.1" hidden="1" customHeight="1" spans="1:11">
      <c r="A1253" s="46"/>
      <c r="B1253" s="54"/>
      <c r="C1253" s="54"/>
      <c r="D1253" s="49"/>
      <c r="E1253" s="64"/>
      <c r="F1253" s="51">
        <v>2240104</v>
      </c>
      <c r="G1253" s="52" t="s">
        <v>1009</v>
      </c>
      <c r="H1253" s="62">
        <v>1</v>
      </c>
      <c r="I1253" s="62">
        <v>1</v>
      </c>
      <c r="J1253" s="49">
        <f t="shared" si="54"/>
        <v>0</v>
      </c>
      <c r="K1253" s="42">
        <f t="shared" si="55"/>
        <v>0</v>
      </c>
    </row>
    <row r="1254" s="33" customFormat="1" ht="20.1" hidden="1" customHeight="1" spans="1:11">
      <c r="A1254" s="46"/>
      <c r="B1254" s="54"/>
      <c r="C1254" s="54"/>
      <c r="D1254" s="49"/>
      <c r="E1254" s="64"/>
      <c r="F1254" s="51">
        <v>2240105</v>
      </c>
      <c r="G1254" s="52" t="s">
        <v>1010</v>
      </c>
      <c r="H1254" s="49">
        <v>0</v>
      </c>
      <c r="I1254" s="49">
        <v>0</v>
      </c>
      <c r="J1254" s="49">
        <f t="shared" si="54"/>
        <v>0</v>
      </c>
      <c r="K1254" s="42" t="str">
        <f t="shared" si="55"/>
        <v/>
      </c>
    </row>
    <row r="1255" s="33" customFormat="1" ht="20.1" hidden="1" customHeight="1" spans="1:11">
      <c r="A1255" s="46"/>
      <c r="B1255" s="54"/>
      <c r="C1255" s="54"/>
      <c r="D1255" s="49"/>
      <c r="E1255" s="64"/>
      <c r="F1255" s="51">
        <v>2240106</v>
      </c>
      <c r="G1255" s="52" t="s">
        <v>1011</v>
      </c>
      <c r="H1255" s="62">
        <v>32</v>
      </c>
      <c r="I1255" s="62">
        <v>32</v>
      </c>
      <c r="J1255" s="49">
        <f t="shared" si="54"/>
        <v>0</v>
      </c>
      <c r="K1255" s="42">
        <f t="shared" si="55"/>
        <v>0</v>
      </c>
    </row>
    <row r="1256" s="33" customFormat="1" ht="20.1" hidden="1" customHeight="1" spans="1:11">
      <c r="A1256" s="46"/>
      <c r="B1256" s="54"/>
      <c r="C1256" s="54"/>
      <c r="D1256" s="49"/>
      <c r="E1256" s="64"/>
      <c r="F1256" s="51">
        <v>2240107</v>
      </c>
      <c r="G1256" s="52" t="s">
        <v>1012</v>
      </c>
      <c r="H1256" s="49">
        <v>0</v>
      </c>
      <c r="I1256" s="49">
        <v>0</v>
      </c>
      <c r="J1256" s="49">
        <f t="shared" si="54"/>
        <v>0</v>
      </c>
      <c r="K1256" s="42" t="str">
        <f t="shared" si="55"/>
        <v/>
      </c>
    </row>
    <row r="1257" s="33" customFormat="1" ht="20.1" hidden="1" customHeight="1" spans="1:11">
      <c r="A1257" s="46"/>
      <c r="B1257" s="54"/>
      <c r="C1257" s="54"/>
      <c r="D1257" s="49"/>
      <c r="E1257" s="64"/>
      <c r="F1257" s="51">
        <v>2240108</v>
      </c>
      <c r="G1257" s="52" t="s">
        <v>1013</v>
      </c>
      <c r="H1257" s="49">
        <v>0</v>
      </c>
      <c r="I1257" s="49">
        <v>0</v>
      </c>
      <c r="J1257" s="49">
        <f t="shared" si="54"/>
        <v>0</v>
      </c>
      <c r="K1257" s="42" t="str">
        <f t="shared" si="55"/>
        <v/>
      </c>
    </row>
    <row r="1258" s="33" customFormat="1" ht="20.1" hidden="1" customHeight="1" spans="1:11">
      <c r="A1258" s="46"/>
      <c r="B1258" s="54"/>
      <c r="C1258" s="54"/>
      <c r="D1258" s="49"/>
      <c r="E1258" s="64"/>
      <c r="F1258" s="51">
        <v>2240109</v>
      </c>
      <c r="G1258" s="52" t="s">
        <v>1014</v>
      </c>
      <c r="H1258" s="62">
        <v>18</v>
      </c>
      <c r="I1258" s="62">
        <v>18</v>
      </c>
      <c r="J1258" s="49">
        <f t="shared" si="54"/>
        <v>0</v>
      </c>
      <c r="K1258" s="42">
        <f t="shared" si="55"/>
        <v>0</v>
      </c>
    </row>
    <row r="1259" s="33" customFormat="1" ht="20.1" hidden="1" customHeight="1" spans="1:11">
      <c r="A1259" s="46"/>
      <c r="B1259" s="54"/>
      <c r="C1259" s="54"/>
      <c r="D1259" s="49"/>
      <c r="E1259" s="64"/>
      <c r="F1259" s="51">
        <v>2240150</v>
      </c>
      <c r="G1259" s="52" t="s">
        <v>37</v>
      </c>
      <c r="H1259" s="62"/>
      <c r="I1259" s="62"/>
      <c r="J1259" s="49">
        <f t="shared" si="54"/>
        <v>0</v>
      </c>
      <c r="K1259" s="42" t="str">
        <f t="shared" si="55"/>
        <v/>
      </c>
    </row>
    <row r="1260" s="33" customFormat="1" ht="20.1" hidden="1" customHeight="1" spans="1:11">
      <c r="A1260" s="46"/>
      <c r="B1260" s="54"/>
      <c r="C1260" s="54"/>
      <c r="D1260" s="49"/>
      <c r="E1260" s="64"/>
      <c r="F1260" s="51">
        <v>2240199</v>
      </c>
      <c r="G1260" s="52" t="s">
        <v>1015</v>
      </c>
      <c r="H1260" s="62"/>
      <c r="I1260" s="62"/>
      <c r="J1260" s="49">
        <f t="shared" si="54"/>
        <v>0</v>
      </c>
      <c r="K1260" s="42" t="str">
        <f t="shared" si="55"/>
        <v/>
      </c>
    </row>
    <row r="1261" s="33" customFormat="1" ht="20.1" hidden="1" customHeight="1" spans="1:11">
      <c r="A1261" s="46"/>
      <c r="B1261" s="54"/>
      <c r="C1261" s="54"/>
      <c r="D1261" s="49"/>
      <c r="E1261" s="64"/>
      <c r="F1261" s="51">
        <v>22402</v>
      </c>
      <c r="G1261" s="52" t="s">
        <v>1016</v>
      </c>
      <c r="H1261" s="49">
        <f>SUM(H1262:H1266)</f>
        <v>1056</v>
      </c>
      <c r="I1261" s="49">
        <f>SUM(I1262:I1266)</f>
        <v>1056</v>
      </c>
      <c r="J1261" s="49">
        <f t="shared" si="54"/>
        <v>0</v>
      </c>
      <c r="K1261" s="42">
        <f t="shared" si="55"/>
        <v>0</v>
      </c>
    </row>
    <row r="1262" s="33" customFormat="1" ht="20.1" hidden="1" customHeight="1" spans="1:11">
      <c r="A1262" s="46"/>
      <c r="B1262" s="54"/>
      <c r="C1262" s="54"/>
      <c r="D1262" s="49"/>
      <c r="E1262" s="64"/>
      <c r="F1262" s="51">
        <v>2240201</v>
      </c>
      <c r="G1262" s="52" t="s">
        <v>19</v>
      </c>
      <c r="H1262" s="62"/>
      <c r="I1262" s="62"/>
      <c r="J1262" s="49">
        <f t="shared" si="54"/>
        <v>0</v>
      </c>
      <c r="K1262" s="42" t="str">
        <f t="shared" si="55"/>
        <v/>
      </c>
    </row>
    <row r="1263" s="33" customFormat="1" ht="20.1" hidden="1" customHeight="1" spans="1:11">
      <c r="A1263" s="46"/>
      <c r="B1263" s="54"/>
      <c r="C1263" s="54"/>
      <c r="D1263" s="49"/>
      <c r="E1263" s="64"/>
      <c r="F1263" s="51">
        <v>2240202</v>
      </c>
      <c r="G1263" s="52" t="s">
        <v>21</v>
      </c>
      <c r="H1263" s="49">
        <v>1050</v>
      </c>
      <c r="I1263" s="49">
        <v>1050</v>
      </c>
      <c r="J1263" s="49">
        <f t="shared" si="54"/>
        <v>0</v>
      </c>
      <c r="K1263" s="42">
        <f t="shared" si="55"/>
        <v>0</v>
      </c>
    </row>
    <row r="1264" s="33" customFormat="1" ht="20.1" hidden="1" customHeight="1" spans="1:11">
      <c r="A1264" s="46"/>
      <c r="B1264" s="54"/>
      <c r="C1264" s="54"/>
      <c r="D1264" s="49"/>
      <c r="E1264" s="64"/>
      <c r="F1264" s="51">
        <v>2240203</v>
      </c>
      <c r="G1264" s="52" t="s">
        <v>23</v>
      </c>
      <c r="H1264" s="49">
        <v>0</v>
      </c>
      <c r="I1264" s="49">
        <v>0</v>
      </c>
      <c r="J1264" s="49">
        <f t="shared" si="54"/>
        <v>0</v>
      </c>
      <c r="K1264" s="42" t="str">
        <f t="shared" si="55"/>
        <v/>
      </c>
    </row>
    <row r="1265" s="33" customFormat="1" ht="20.1" hidden="1" customHeight="1" spans="1:11">
      <c r="A1265" s="46"/>
      <c r="B1265" s="54"/>
      <c r="C1265" s="54"/>
      <c r="D1265" s="49"/>
      <c r="E1265" s="64"/>
      <c r="F1265" s="51">
        <v>2240204</v>
      </c>
      <c r="G1265" s="52" t="s">
        <v>1017</v>
      </c>
      <c r="H1265" s="62"/>
      <c r="I1265" s="62"/>
      <c r="J1265" s="49">
        <f t="shared" si="54"/>
        <v>0</v>
      </c>
      <c r="K1265" s="42" t="str">
        <f t="shared" si="55"/>
        <v/>
      </c>
    </row>
    <row r="1266" s="33" customFormat="1" ht="20.1" hidden="1" customHeight="1" spans="1:11">
      <c r="A1266" s="46"/>
      <c r="B1266" s="54"/>
      <c r="C1266" s="54"/>
      <c r="D1266" s="49"/>
      <c r="E1266" s="64"/>
      <c r="F1266" s="51">
        <v>2240299</v>
      </c>
      <c r="G1266" s="52" t="s">
        <v>1018</v>
      </c>
      <c r="H1266" s="49">
        <v>6</v>
      </c>
      <c r="I1266" s="49">
        <v>6</v>
      </c>
      <c r="J1266" s="49">
        <f t="shared" si="54"/>
        <v>0</v>
      </c>
      <c r="K1266" s="42">
        <f t="shared" si="55"/>
        <v>0</v>
      </c>
    </row>
    <row r="1267" s="33" customFormat="1" ht="20.1" hidden="1" customHeight="1" spans="1:11">
      <c r="A1267" s="46"/>
      <c r="B1267" s="54"/>
      <c r="C1267" s="54"/>
      <c r="D1267" s="49"/>
      <c r="E1267" s="64"/>
      <c r="F1267" s="51">
        <v>22403</v>
      </c>
      <c r="G1267" s="52" t="s">
        <v>1019</v>
      </c>
      <c r="H1267" s="49">
        <f>SUM(H1268:H1272)</f>
        <v>0</v>
      </c>
      <c r="I1267" s="49">
        <f>SUM(I1268:I1272)</f>
        <v>0</v>
      </c>
      <c r="J1267" s="49">
        <f t="shared" si="54"/>
        <v>0</v>
      </c>
      <c r="K1267" s="42" t="str">
        <f t="shared" si="55"/>
        <v/>
      </c>
    </row>
    <row r="1268" s="33" customFormat="1" ht="20.1" hidden="1" customHeight="1" spans="1:11">
      <c r="A1268" s="46"/>
      <c r="B1268" s="54"/>
      <c r="C1268" s="54"/>
      <c r="D1268" s="49"/>
      <c r="E1268" s="64"/>
      <c r="F1268" s="51">
        <v>2240301</v>
      </c>
      <c r="G1268" s="52" t="s">
        <v>19</v>
      </c>
      <c r="H1268" s="49">
        <v>0</v>
      </c>
      <c r="I1268" s="49">
        <v>0</v>
      </c>
      <c r="J1268" s="49">
        <f t="shared" si="54"/>
        <v>0</v>
      </c>
      <c r="K1268" s="42" t="str">
        <f t="shared" si="55"/>
        <v/>
      </c>
    </row>
    <row r="1269" s="33" customFormat="1" ht="20.1" hidden="1" customHeight="1" spans="1:11">
      <c r="A1269" s="46"/>
      <c r="B1269" s="54"/>
      <c r="C1269" s="54"/>
      <c r="D1269" s="49"/>
      <c r="E1269" s="64"/>
      <c r="F1269" s="51">
        <v>2240302</v>
      </c>
      <c r="G1269" s="52" t="s">
        <v>21</v>
      </c>
      <c r="H1269" s="49">
        <v>0</v>
      </c>
      <c r="I1269" s="49">
        <v>0</v>
      </c>
      <c r="J1269" s="49">
        <f t="shared" si="54"/>
        <v>0</v>
      </c>
      <c r="K1269" s="42" t="str">
        <f t="shared" si="55"/>
        <v/>
      </c>
    </row>
    <row r="1270" s="33" customFormat="1" ht="20.1" hidden="1" customHeight="1" spans="1:11">
      <c r="A1270" s="46"/>
      <c r="B1270" s="54"/>
      <c r="C1270" s="54"/>
      <c r="D1270" s="49"/>
      <c r="E1270" s="64"/>
      <c r="F1270" s="51">
        <v>2240303</v>
      </c>
      <c r="G1270" s="52" t="s">
        <v>23</v>
      </c>
      <c r="H1270" s="49">
        <v>0</v>
      </c>
      <c r="I1270" s="49">
        <v>0</v>
      </c>
      <c r="J1270" s="49">
        <f t="shared" si="54"/>
        <v>0</v>
      </c>
      <c r="K1270" s="42" t="str">
        <f t="shared" si="55"/>
        <v/>
      </c>
    </row>
    <row r="1271" s="33" customFormat="1" ht="20.1" hidden="1" customHeight="1" spans="1:11">
      <c r="A1271" s="46"/>
      <c r="B1271" s="54"/>
      <c r="C1271" s="54"/>
      <c r="D1271" s="49"/>
      <c r="E1271" s="64"/>
      <c r="F1271" s="51">
        <v>2240304</v>
      </c>
      <c r="G1271" s="52" t="s">
        <v>1020</v>
      </c>
      <c r="H1271" s="49">
        <v>0</v>
      </c>
      <c r="I1271" s="49">
        <v>0</v>
      </c>
      <c r="J1271" s="49">
        <f t="shared" si="54"/>
        <v>0</v>
      </c>
      <c r="K1271" s="42" t="str">
        <f t="shared" si="55"/>
        <v/>
      </c>
    </row>
    <row r="1272" s="33" customFormat="1" ht="20.1" hidden="1" customHeight="1" spans="1:11">
      <c r="A1272" s="46"/>
      <c r="B1272" s="54"/>
      <c r="C1272" s="54"/>
      <c r="D1272" s="49"/>
      <c r="E1272" s="64"/>
      <c r="F1272" s="51">
        <v>2240399</v>
      </c>
      <c r="G1272" s="52" t="s">
        <v>1021</v>
      </c>
      <c r="H1272" s="49">
        <v>0</v>
      </c>
      <c r="I1272" s="49">
        <v>0</v>
      </c>
      <c r="J1272" s="49">
        <f t="shared" si="54"/>
        <v>0</v>
      </c>
      <c r="K1272" s="42" t="str">
        <f t="shared" si="55"/>
        <v/>
      </c>
    </row>
    <row r="1273" s="33" customFormat="1" ht="20.1" hidden="1" customHeight="1" spans="1:11">
      <c r="A1273" s="46"/>
      <c r="B1273" s="54"/>
      <c r="C1273" s="54"/>
      <c r="D1273" s="49"/>
      <c r="E1273" s="64"/>
      <c r="F1273" s="51">
        <v>22404</v>
      </c>
      <c r="G1273" s="52" t="s">
        <v>1022</v>
      </c>
      <c r="H1273" s="49">
        <f>SUM(H1274:H1280)</f>
        <v>0</v>
      </c>
      <c r="I1273" s="49">
        <f>SUM(I1274:I1280)</f>
        <v>0</v>
      </c>
      <c r="J1273" s="49">
        <f t="shared" si="54"/>
        <v>0</v>
      </c>
      <c r="K1273" s="42" t="str">
        <f t="shared" si="55"/>
        <v/>
      </c>
    </row>
    <row r="1274" s="33" customFormat="1" ht="20.1" hidden="1" customHeight="1" spans="1:11">
      <c r="A1274" s="46"/>
      <c r="B1274" s="54"/>
      <c r="C1274" s="54"/>
      <c r="D1274" s="49"/>
      <c r="E1274" s="64"/>
      <c r="F1274" s="51">
        <v>2240401</v>
      </c>
      <c r="G1274" s="52" t="s">
        <v>19</v>
      </c>
      <c r="H1274" s="49">
        <v>0</v>
      </c>
      <c r="I1274" s="49">
        <v>0</v>
      </c>
      <c r="J1274" s="49">
        <f t="shared" si="54"/>
        <v>0</v>
      </c>
      <c r="K1274" s="42" t="str">
        <f t="shared" si="55"/>
        <v/>
      </c>
    </row>
    <row r="1275" s="33" customFormat="1" ht="20.1" hidden="1" customHeight="1" spans="1:11">
      <c r="A1275" s="46"/>
      <c r="B1275" s="54"/>
      <c r="C1275" s="54"/>
      <c r="D1275" s="49"/>
      <c r="E1275" s="64"/>
      <c r="F1275" s="51">
        <v>2240402</v>
      </c>
      <c r="G1275" s="52" t="s">
        <v>21</v>
      </c>
      <c r="H1275" s="49">
        <v>0</v>
      </c>
      <c r="I1275" s="49">
        <v>0</v>
      </c>
      <c r="J1275" s="49">
        <f t="shared" si="54"/>
        <v>0</v>
      </c>
      <c r="K1275" s="42" t="str">
        <f t="shared" si="55"/>
        <v/>
      </c>
    </row>
    <row r="1276" s="33" customFormat="1" ht="20.1" hidden="1" customHeight="1" spans="1:11">
      <c r="A1276" s="46"/>
      <c r="B1276" s="54"/>
      <c r="C1276" s="54"/>
      <c r="D1276" s="49"/>
      <c r="E1276" s="64"/>
      <c r="F1276" s="51">
        <v>2240403</v>
      </c>
      <c r="G1276" s="52" t="s">
        <v>23</v>
      </c>
      <c r="H1276" s="49">
        <v>0</v>
      </c>
      <c r="I1276" s="49">
        <v>0</v>
      </c>
      <c r="J1276" s="49">
        <f t="shared" si="54"/>
        <v>0</v>
      </c>
      <c r="K1276" s="42" t="str">
        <f t="shared" si="55"/>
        <v/>
      </c>
    </row>
    <row r="1277" s="33" customFormat="1" ht="20.1" hidden="1" customHeight="1" spans="1:11">
      <c r="A1277" s="46"/>
      <c r="B1277" s="54"/>
      <c r="C1277" s="54"/>
      <c r="D1277" s="49"/>
      <c r="E1277" s="64"/>
      <c r="F1277" s="51">
        <v>2240404</v>
      </c>
      <c r="G1277" s="52" t="s">
        <v>1023</v>
      </c>
      <c r="H1277" s="49">
        <v>0</v>
      </c>
      <c r="I1277" s="49">
        <v>0</v>
      </c>
      <c r="J1277" s="49">
        <f t="shared" si="54"/>
        <v>0</v>
      </c>
      <c r="K1277" s="42" t="str">
        <f t="shared" si="55"/>
        <v/>
      </c>
    </row>
    <row r="1278" s="33" customFormat="1" ht="20.1" hidden="1" customHeight="1" spans="1:11">
      <c r="A1278" s="46"/>
      <c r="B1278" s="54"/>
      <c r="C1278" s="54"/>
      <c r="D1278" s="49"/>
      <c r="E1278" s="64"/>
      <c r="F1278" s="51">
        <v>2240405</v>
      </c>
      <c r="G1278" s="52" t="s">
        <v>1024</v>
      </c>
      <c r="H1278" s="49">
        <v>0</v>
      </c>
      <c r="I1278" s="49">
        <v>0</v>
      </c>
      <c r="J1278" s="49">
        <f t="shared" si="54"/>
        <v>0</v>
      </c>
      <c r="K1278" s="42" t="str">
        <f t="shared" si="55"/>
        <v/>
      </c>
    </row>
    <row r="1279" s="33" customFormat="1" ht="20.1" hidden="1" customHeight="1" spans="1:11">
      <c r="A1279" s="46"/>
      <c r="B1279" s="54"/>
      <c r="C1279" s="54"/>
      <c r="D1279" s="49"/>
      <c r="E1279" s="64"/>
      <c r="F1279" s="51">
        <v>2240450</v>
      </c>
      <c r="G1279" s="52" t="s">
        <v>37</v>
      </c>
      <c r="H1279" s="49">
        <v>0</v>
      </c>
      <c r="I1279" s="49">
        <v>0</v>
      </c>
      <c r="J1279" s="49">
        <f t="shared" si="54"/>
        <v>0</v>
      </c>
      <c r="K1279" s="42" t="str">
        <f t="shared" si="55"/>
        <v/>
      </c>
    </row>
    <row r="1280" s="33" customFormat="1" ht="20.1" hidden="1" customHeight="1" spans="1:11">
      <c r="A1280" s="46"/>
      <c r="B1280" s="54"/>
      <c r="C1280" s="54"/>
      <c r="D1280" s="49"/>
      <c r="E1280" s="64"/>
      <c r="F1280" s="51">
        <v>2240499</v>
      </c>
      <c r="G1280" s="52" t="s">
        <v>1025</v>
      </c>
      <c r="H1280" s="49">
        <v>0</v>
      </c>
      <c r="I1280" s="49">
        <v>0</v>
      </c>
      <c r="J1280" s="49">
        <f t="shared" si="54"/>
        <v>0</v>
      </c>
      <c r="K1280" s="42" t="str">
        <f t="shared" si="55"/>
        <v/>
      </c>
    </row>
    <row r="1281" s="33" customFormat="1" ht="20.1" hidden="1" customHeight="1" spans="1:11">
      <c r="A1281" s="46"/>
      <c r="B1281" s="54"/>
      <c r="C1281" s="54"/>
      <c r="D1281" s="49"/>
      <c r="E1281" s="64"/>
      <c r="F1281" s="51">
        <v>22405</v>
      </c>
      <c r="G1281" s="52" t="s">
        <v>1026</v>
      </c>
      <c r="H1281" s="49">
        <f>SUM(H1282:H1293)</f>
        <v>0</v>
      </c>
      <c r="I1281" s="49">
        <f>SUM(I1282:I1293)</f>
        <v>0</v>
      </c>
      <c r="J1281" s="49">
        <f t="shared" si="54"/>
        <v>0</v>
      </c>
      <c r="K1281" s="42" t="str">
        <f t="shared" si="55"/>
        <v/>
      </c>
    </row>
    <row r="1282" s="33" customFormat="1" ht="20.1" hidden="1" customHeight="1" spans="1:11">
      <c r="A1282" s="46"/>
      <c r="B1282" s="54"/>
      <c r="C1282" s="54"/>
      <c r="D1282" s="49"/>
      <c r="E1282" s="64"/>
      <c r="F1282" s="51">
        <v>2240501</v>
      </c>
      <c r="G1282" s="52" t="s">
        <v>19</v>
      </c>
      <c r="H1282" s="49">
        <v>0</v>
      </c>
      <c r="I1282" s="49">
        <v>0</v>
      </c>
      <c r="J1282" s="49">
        <f t="shared" si="54"/>
        <v>0</v>
      </c>
      <c r="K1282" s="42" t="str">
        <f t="shared" si="55"/>
        <v/>
      </c>
    </row>
    <row r="1283" s="33" customFormat="1" ht="20.1" hidden="1" customHeight="1" spans="1:11">
      <c r="A1283" s="46"/>
      <c r="B1283" s="54"/>
      <c r="C1283" s="54"/>
      <c r="D1283" s="49"/>
      <c r="E1283" s="64"/>
      <c r="F1283" s="51">
        <v>2240502</v>
      </c>
      <c r="G1283" s="52" t="s">
        <v>21</v>
      </c>
      <c r="H1283" s="49">
        <v>0</v>
      </c>
      <c r="I1283" s="49">
        <v>0</v>
      </c>
      <c r="J1283" s="49">
        <f t="shared" si="54"/>
        <v>0</v>
      </c>
      <c r="K1283" s="42" t="str">
        <f t="shared" si="55"/>
        <v/>
      </c>
    </row>
    <row r="1284" s="33" customFormat="1" ht="20.1" hidden="1" customHeight="1" spans="1:11">
      <c r="A1284" s="46"/>
      <c r="B1284" s="54"/>
      <c r="C1284" s="54"/>
      <c r="D1284" s="49"/>
      <c r="E1284" s="64"/>
      <c r="F1284" s="51">
        <v>2240503</v>
      </c>
      <c r="G1284" s="52" t="s">
        <v>23</v>
      </c>
      <c r="H1284" s="49">
        <v>0</v>
      </c>
      <c r="I1284" s="49">
        <v>0</v>
      </c>
      <c r="J1284" s="49">
        <f t="shared" si="54"/>
        <v>0</v>
      </c>
      <c r="K1284" s="42" t="str">
        <f t="shared" si="55"/>
        <v/>
      </c>
    </row>
    <row r="1285" s="33" customFormat="1" ht="20.1" hidden="1" customHeight="1" spans="1:11">
      <c r="A1285" s="46"/>
      <c r="B1285" s="54"/>
      <c r="C1285" s="54"/>
      <c r="D1285" s="49"/>
      <c r="E1285" s="64"/>
      <c r="F1285" s="51">
        <v>2240504</v>
      </c>
      <c r="G1285" s="52" t="s">
        <v>1027</v>
      </c>
      <c r="H1285" s="49">
        <v>0</v>
      </c>
      <c r="I1285" s="49">
        <v>0</v>
      </c>
      <c r="J1285" s="49">
        <f t="shared" si="54"/>
        <v>0</v>
      </c>
      <c r="K1285" s="42" t="str">
        <f t="shared" si="55"/>
        <v/>
      </c>
    </row>
    <row r="1286" s="33" customFormat="1" ht="20.1" hidden="1" customHeight="1" spans="1:11">
      <c r="A1286" s="46"/>
      <c r="B1286" s="54"/>
      <c r="C1286" s="54"/>
      <c r="D1286" s="49"/>
      <c r="E1286" s="64"/>
      <c r="F1286" s="51">
        <v>2240505</v>
      </c>
      <c r="G1286" s="52" t="s">
        <v>1028</v>
      </c>
      <c r="H1286" s="49">
        <v>0</v>
      </c>
      <c r="I1286" s="49">
        <v>0</v>
      </c>
      <c r="J1286" s="49">
        <f t="shared" si="54"/>
        <v>0</v>
      </c>
      <c r="K1286" s="42" t="str">
        <f t="shared" si="55"/>
        <v/>
      </c>
    </row>
    <row r="1287" s="33" customFormat="1" ht="20.1" hidden="1" customHeight="1" spans="1:11">
      <c r="A1287" s="46"/>
      <c r="B1287" s="54"/>
      <c r="C1287" s="54"/>
      <c r="D1287" s="49"/>
      <c r="E1287" s="64"/>
      <c r="F1287" s="51">
        <v>2240506</v>
      </c>
      <c r="G1287" s="52" t="s">
        <v>1029</v>
      </c>
      <c r="H1287" s="49">
        <v>0</v>
      </c>
      <c r="I1287" s="49">
        <v>0</v>
      </c>
      <c r="J1287" s="49">
        <f t="shared" si="54"/>
        <v>0</v>
      </c>
      <c r="K1287" s="42" t="str">
        <f t="shared" si="55"/>
        <v/>
      </c>
    </row>
    <row r="1288" s="33" customFormat="1" ht="20.1" hidden="1" customHeight="1" spans="1:11">
      <c r="A1288" s="46"/>
      <c r="B1288" s="54"/>
      <c r="C1288" s="54"/>
      <c r="D1288" s="49"/>
      <c r="E1288" s="64"/>
      <c r="F1288" s="51">
        <v>2240507</v>
      </c>
      <c r="G1288" s="52" t="s">
        <v>1030</v>
      </c>
      <c r="H1288" s="49">
        <v>0</v>
      </c>
      <c r="I1288" s="49">
        <v>0</v>
      </c>
      <c r="J1288" s="49">
        <f t="shared" si="54"/>
        <v>0</v>
      </c>
      <c r="K1288" s="42" t="str">
        <f t="shared" si="55"/>
        <v/>
      </c>
    </row>
    <row r="1289" s="33" customFormat="1" ht="20.1" hidden="1" customHeight="1" spans="1:11">
      <c r="A1289" s="46"/>
      <c r="B1289" s="54"/>
      <c r="C1289" s="54"/>
      <c r="D1289" s="49"/>
      <c r="E1289" s="64"/>
      <c r="F1289" s="51">
        <v>2240508</v>
      </c>
      <c r="G1289" s="52" t="s">
        <v>1031</v>
      </c>
      <c r="H1289" s="49">
        <v>0</v>
      </c>
      <c r="I1289" s="49">
        <v>0</v>
      </c>
      <c r="J1289" s="49">
        <f t="shared" si="54"/>
        <v>0</v>
      </c>
      <c r="K1289" s="42" t="str">
        <f t="shared" si="55"/>
        <v/>
      </c>
    </row>
    <row r="1290" s="33" customFormat="1" ht="20.1" hidden="1" customHeight="1" spans="1:11">
      <c r="A1290" s="46"/>
      <c r="B1290" s="54"/>
      <c r="C1290" s="54"/>
      <c r="D1290" s="49"/>
      <c r="E1290" s="64"/>
      <c r="F1290" s="51">
        <v>2240509</v>
      </c>
      <c r="G1290" s="52" t="s">
        <v>1032</v>
      </c>
      <c r="H1290" s="49">
        <v>0</v>
      </c>
      <c r="I1290" s="49">
        <v>0</v>
      </c>
      <c r="J1290" s="49">
        <f t="shared" si="54"/>
        <v>0</v>
      </c>
      <c r="K1290" s="42" t="str">
        <f t="shared" si="55"/>
        <v/>
      </c>
    </row>
    <row r="1291" s="33" customFormat="1" ht="20.1" hidden="1" customHeight="1" spans="1:11">
      <c r="A1291" s="46"/>
      <c r="B1291" s="54"/>
      <c r="C1291" s="54"/>
      <c r="D1291" s="49"/>
      <c r="E1291" s="64"/>
      <c r="F1291" s="51">
        <v>2240510</v>
      </c>
      <c r="G1291" s="52" t="s">
        <v>1033</v>
      </c>
      <c r="H1291" s="49">
        <v>0</v>
      </c>
      <c r="I1291" s="49">
        <v>0</v>
      </c>
      <c r="J1291" s="49">
        <f t="shared" si="54"/>
        <v>0</v>
      </c>
      <c r="K1291" s="42" t="str">
        <f t="shared" si="55"/>
        <v/>
      </c>
    </row>
    <row r="1292" s="33" customFormat="1" ht="20.1" hidden="1" customHeight="1" spans="1:11">
      <c r="A1292" s="46"/>
      <c r="B1292" s="54"/>
      <c r="C1292" s="54"/>
      <c r="D1292" s="49"/>
      <c r="E1292" s="64"/>
      <c r="F1292" s="51">
        <v>2240550</v>
      </c>
      <c r="G1292" s="52" t="s">
        <v>1034</v>
      </c>
      <c r="H1292" s="49">
        <v>0</v>
      </c>
      <c r="I1292" s="49">
        <v>0</v>
      </c>
      <c r="J1292" s="49">
        <f t="shared" si="54"/>
        <v>0</v>
      </c>
      <c r="K1292" s="42" t="str">
        <f t="shared" si="55"/>
        <v/>
      </c>
    </row>
    <row r="1293" s="33" customFormat="1" ht="20.1" hidden="1" customHeight="1" spans="1:11">
      <c r="A1293" s="46"/>
      <c r="B1293" s="54"/>
      <c r="C1293" s="54"/>
      <c r="D1293" s="49"/>
      <c r="E1293" s="64"/>
      <c r="F1293" s="51">
        <v>2240599</v>
      </c>
      <c r="G1293" s="52" t="s">
        <v>1035</v>
      </c>
      <c r="H1293" s="49">
        <v>0</v>
      </c>
      <c r="I1293" s="49">
        <v>0</v>
      </c>
      <c r="J1293" s="49">
        <f t="shared" si="54"/>
        <v>0</v>
      </c>
      <c r="K1293" s="42" t="str">
        <f t="shared" si="55"/>
        <v/>
      </c>
    </row>
    <row r="1294" s="33" customFormat="1" ht="20.1" hidden="1" customHeight="1" spans="1:11">
      <c r="A1294" s="46"/>
      <c r="B1294" s="54"/>
      <c r="C1294" s="54"/>
      <c r="D1294" s="49"/>
      <c r="E1294" s="64"/>
      <c r="F1294" s="51">
        <v>22406</v>
      </c>
      <c r="G1294" s="52" t="s">
        <v>1036</v>
      </c>
      <c r="H1294" s="49">
        <f>SUM(H1295:H1297)</f>
        <v>0</v>
      </c>
      <c r="I1294" s="49">
        <f>SUM(I1295:I1297)</f>
        <v>0</v>
      </c>
      <c r="J1294" s="49">
        <f t="shared" si="54"/>
        <v>0</v>
      </c>
      <c r="K1294" s="42" t="str">
        <f t="shared" si="55"/>
        <v/>
      </c>
    </row>
    <row r="1295" s="33" customFormat="1" ht="20.1" hidden="1" customHeight="1" spans="1:11">
      <c r="A1295" s="46"/>
      <c r="B1295" s="54"/>
      <c r="C1295" s="54"/>
      <c r="D1295" s="49"/>
      <c r="E1295" s="64"/>
      <c r="F1295" s="51">
        <v>2240601</v>
      </c>
      <c r="G1295" s="52" t="s">
        <v>1037</v>
      </c>
      <c r="H1295" s="49">
        <v>0</v>
      </c>
      <c r="I1295" s="49">
        <v>0</v>
      </c>
      <c r="J1295" s="49">
        <f t="shared" si="54"/>
        <v>0</v>
      </c>
      <c r="K1295" s="42" t="str">
        <f t="shared" si="55"/>
        <v/>
      </c>
    </row>
    <row r="1296" s="33" customFormat="1" ht="20.1" hidden="1" customHeight="1" spans="1:11">
      <c r="A1296" s="46"/>
      <c r="B1296" s="54"/>
      <c r="C1296" s="54"/>
      <c r="D1296" s="49"/>
      <c r="E1296" s="64"/>
      <c r="F1296" s="51">
        <v>2240602</v>
      </c>
      <c r="G1296" s="52" t="s">
        <v>1038</v>
      </c>
      <c r="H1296" s="49">
        <v>0</v>
      </c>
      <c r="I1296" s="49">
        <v>0</v>
      </c>
      <c r="J1296" s="49">
        <f t="shared" si="54"/>
        <v>0</v>
      </c>
      <c r="K1296" s="42" t="str">
        <f t="shared" si="55"/>
        <v/>
      </c>
    </row>
    <row r="1297" s="33" customFormat="1" ht="20.1" hidden="1" customHeight="1" spans="1:11">
      <c r="A1297" s="46"/>
      <c r="B1297" s="54"/>
      <c r="C1297" s="54"/>
      <c r="D1297" s="49"/>
      <c r="E1297" s="64"/>
      <c r="F1297" s="51">
        <v>2240699</v>
      </c>
      <c r="G1297" s="52" t="s">
        <v>1039</v>
      </c>
      <c r="H1297" s="49">
        <v>0</v>
      </c>
      <c r="I1297" s="49">
        <v>0</v>
      </c>
      <c r="J1297" s="49">
        <f t="shared" si="54"/>
        <v>0</v>
      </c>
      <c r="K1297" s="42" t="str">
        <f t="shared" si="55"/>
        <v/>
      </c>
    </row>
    <row r="1298" s="33" customFormat="1" ht="20.1" hidden="1" customHeight="1" spans="1:11">
      <c r="A1298" s="46"/>
      <c r="B1298" s="54"/>
      <c r="C1298" s="54"/>
      <c r="D1298" s="49"/>
      <c r="E1298" s="64"/>
      <c r="F1298" s="51">
        <v>22407</v>
      </c>
      <c r="G1298" s="52" t="s">
        <v>1040</v>
      </c>
      <c r="H1298" s="49">
        <f>SUM(H1299:H1303)</f>
        <v>0</v>
      </c>
      <c r="I1298" s="49">
        <f>SUM(I1299:I1303)</f>
        <v>0</v>
      </c>
      <c r="J1298" s="49">
        <f t="shared" si="54"/>
        <v>0</v>
      </c>
      <c r="K1298" s="42" t="str">
        <f t="shared" si="55"/>
        <v/>
      </c>
    </row>
    <row r="1299" s="33" customFormat="1" ht="20.1" hidden="1" customHeight="1" spans="1:11">
      <c r="A1299" s="46"/>
      <c r="B1299" s="54"/>
      <c r="C1299" s="54"/>
      <c r="D1299" s="49"/>
      <c r="E1299" s="64"/>
      <c r="F1299" s="51">
        <v>2240701</v>
      </c>
      <c r="G1299" s="52" t="s">
        <v>1041</v>
      </c>
      <c r="H1299" s="49"/>
      <c r="I1299" s="49"/>
      <c r="J1299" s="49">
        <f t="shared" si="54"/>
        <v>0</v>
      </c>
      <c r="K1299" s="42" t="str">
        <f t="shared" si="55"/>
        <v/>
      </c>
    </row>
    <row r="1300" s="33" customFormat="1" ht="20.1" hidden="1" customHeight="1" spans="1:11">
      <c r="A1300" s="46"/>
      <c r="B1300" s="54"/>
      <c r="C1300" s="54"/>
      <c r="D1300" s="49"/>
      <c r="E1300" s="64"/>
      <c r="F1300" s="51">
        <v>2240702</v>
      </c>
      <c r="G1300" s="52" t="s">
        <v>1042</v>
      </c>
      <c r="H1300" s="49"/>
      <c r="I1300" s="49"/>
      <c r="J1300" s="49">
        <f t="shared" si="54"/>
        <v>0</v>
      </c>
      <c r="K1300" s="42" t="str">
        <f t="shared" si="55"/>
        <v/>
      </c>
    </row>
    <row r="1301" s="33" customFormat="1" ht="20.1" hidden="1" customHeight="1" spans="1:11">
      <c r="A1301" s="46"/>
      <c r="B1301" s="54"/>
      <c r="C1301" s="54"/>
      <c r="D1301" s="49"/>
      <c r="E1301" s="64"/>
      <c r="F1301" s="51">
        <v>2240703</v>
      </c>
      <c r="G1301" s="52" t="s">
        <v>1043</v>
      </c>
      <c r="H1301" s="49">
        <v>0</v>
      </c>
      <c r="I1301" s="49">
        <v>0</v>
      </c>
      <c r="J1301" s="49">
        <f t="shared" si="54"/>
        <v>0</v>
      </c>
      <c r="K1301" s="42" t="str">
        <f t="shared" si="55"/>
        <v/>
      </c>
    </row>
    <row r="1302" s="33" customFormat="1" ht="20.1" hidden="1" customHeight="1" spans="1:11">
      <c r="A1302" s="46"/>
      <c r="B1302" s="54"/>
      <c r="C1302" s="54"/>
      <c r="D1302" s="49"/>
      <c r="E1302" s="64"/>
      <c r="F1302" s="51">
        <v>2240704</v>
      </c>
      <c r="G1302" s="52" t="s">
        <v>1044</v>
      </c>
      <c r="H1302" s="49">
        <v>0</v>
      </c>
      <c r="I1302" s="49">
        <v>0</v>
      </c>
      <c r="J1302" s="49">
        <f t="shared" si="54"/>
        <v>0</v>
      </c>
      <c r="K1302" s="42" t="str">
        <f t="shared" si="55"/>
        <v/>
      </c>
    </row>
    <row r="1303" s="33" customFormat="1" ht="20.1" hidden="1" customHeight="1" spans="1:11">
      <c r="A1303" s="46"/>
      <c r="B1303" s="54"/>
      <c r="C1303" s="54"/>
      <c r="D1303" s="49"/>
      <c r="E1303" s="64"/>
      <c r="F1303" s="51">
        <v>2240799</v>
      </c>
      <c r="G1303" s="52" t="s">
        <v>1045</v>
      </c>
      <c r="H1303" s="49">
        <v>0</v>
      </c>
      <c r="I1303" s="49">
        <v>0</v>
      </c>
      <c r="J1303" s="49">
        <f t="shared" si="54"/>
        <v>0</v>
      </c>
      <c r="K1303" s="42" t="str">
        <f t="shared" si="55"/>
        <v/>
      </c>
    </row>
    <row r="1304" s="33" customFormat="1" ht="20.1" hidden="1" customHeight="1" spans="1:11">
      <c r="A1304" s="46"/>
      <c r="B1304" s="54"/>
      <c r="C1304" s="54"/>
      <c r="D1304" s="49"/>
      <c r="E1304" s="64"/>
      <c r="F1304" s="51">
        <v>22499</v>
      </c>
      <c r="G1304" s="52" t="s">
        <v>1046</v>
      </c>
      <c r="H1304" s="49">
        <v>13</v>
      </c>
      <c r="I1304" s="49">
        <v>13</v>
      </c>
      <c r="J1304" s="49">
        <f t="shared" si="54"/>
        <v>0</v>
      </c>
      <c r="K1304" s="42">
        <f t="shared" si="55"/>
        <v>0</v>
      </c>
    </row>
    <row r="1305" s="33" customFormat="1" ht="20.1" customHeight="1" spans="1:11">
      <c r="A1305" s="46"/>
      <c r="B1305" s="54"/>
      <c r="C1305" s="54"/>
      <c r="D1305" s="49"/>
      <c r="E1305" s="64"/>
      <c r="F1305" s="43">
        <v>227</v>
      </c>
      <c r="G1305" s="44" t="s">
        <v>1047</v>
      </c>
      <c r="H1305" s="49">
        <v>2400</v>
      </c>
      <c r="I1305" s="49">
        <v>2400</v>
      </c>
      <c r="J1305" s="45">
        <f t="shared" si="54"/>
        <v>0</v>
      </c>
      <c r="K1305" s="42">
        <f t="shared" si="55"/>
        <v>0</v>
      </c>
    </row>
    <row r="1306" s="33" customFormat="1" ht="20.1" customHeight="1" spans="1:11">
      <c r="A1306" s="46"/>
      <c r="B1306" s="54"/>
      <c r="C1306" s="54"/>
      <c r="D1306" s="49"/>
      <c r="E1306" s="64"/>
      <c r="F1306" s="43">
        <v>229</v>
      </c>
      <c r="G1306" s="44" t="s">
        <v>1048</v>
      </c>
      <c r="H1306" s="45">
        <f>SUM(H1307:H1308)</f>
        <v>3983</v>
      </c>
      <c r="I1306" s="45">
        <f>SUM(I1307:I1308)</f>
        <v>3983</v>
      </c>
      <c r="J1306" s="45">
        <f t="shared" si="54"/>
        <v>0</v>
      </c>
      <c r="K1306" s="42">
        <f t="shared" si="55"/>
        <v>0</v>
      </c>
    </row>
    <row r="1307" s="33" customFormat="1" ht="20.1" hidden="1" customHeight="1" spans="1:11">
      <c r="A1307" s="46"/>
      <c r="B1307" s="54"/>
      <c r="C1307" s="54"/>
      <c r="D1307" s="49"/>
      <c r="E1307" s="64"/>
      <c r="F1307" s="51">
        <v>22902</v>
      </c>
      <c r="G1307" s="52" t="s">
        <v>1049</v>
      </c>
      <c r="H1307" s="49">
        <v>0</v>
      </c>
      <c r="I1307" s="49">
        <v>0</v>
      </c>
      <c r="J1307" s="49">
        <f t="shared" si="54"/>
        <v>0</v>
      </c>
      <c r="K1307" s="42" t="str">
        <f t="shared" si="55"/>
        <v/>
      </c>
    </row>
    <row r="1308" s="33" customFormat="1" ht="20.1" hidden="1" customHeight="1" spans="1:11">
      <c r="A1308" s="46"/>
      <c r="B1308" s="54"/>
      <c r="C1308" s="54"/>
      <c r="D1308" s="49"/>
      <c r="E1308" s="64"/>
      <c r="F1308" s="51">
        <v>22999</v>
      </c>
      <c r="G1308" s="52" t="s">
        <v>900</v>
      </c>
      <c r="H1308" s="49">
        <f>SUM(H1309)</f>
        <v>3983</v>
      </c>
      <c r="I1308" s="49">
        <f>SUM(I1309)</f>
        <v>3983</v>
      </c>
      <c r="J1308" s="49">
        <f t="shared" si="54"/>
        <v>0</v>
      </c>
      <c r="K1308" s="42">
        <f t="shared" si="55"/>
        <v>0</v>
      </c>
    </row>
    <row r="1309" s="33" customFormat="1" ht="20.1" hidden="1" customHeight="1" spans="1:11">
      <c r="A1309" s="46"/>
      <c r="B1309" s="54"/>
      <c r="C1309" s="54"/>
      <c r="D1309" s="49"/>
      <c r="E1309" s="64"/>
      <c r="F1309" s="51">
        <v>2299999</v>
      </c>
      <c r="G1309" s="52" t="s">
        <v>1050</v>
      </c>
      <c r="H1309" s="49">
        <v>3983</v>
      </c>
      <c r="I1309" s="49">
        <v>3983</v>
      </c>
      <c r="J1309" s="49">
        <f t="shared" si="54"/>
        <v>0</v>
      </c>
      <c r="K1309" s="42">
        <f t="shared" si="55"/>
        <v>0</v>
      </c>
    </row>
    <row r="1310" s="33" customFormat="1" ht="20.1" customHeight="1" spans="1:11">
      <c r="A1310" s="46"/>
      <c r="B1310" s="54"/>
      <c r="C1310" s="54"/>
      <c r="D1310" s="49"/>
      <c r="E1310" s="64"/>
      <c r="F1310" s="43">
        <v>232</v>
      </c>
      <c r="G1310" s="44" t="s">
        <v>1051</v>
      </c>
      <c r="H1310" s="45">
        <f>H1311</f>
        <v>1376</v>
      </c>
      <c r="I1310" s="45">
        <f>I1311</f>
        <v>1376</v>
      </c>
      <c r="J1310" s="45">
        <f t="shared" si="54"/>
        <v>0</v>
      </c>
      <c r="K1310" s="42">
        <f t="shared" ref="K1310:K1312" si="56">J1310/H1310</f>
        <v>0</v>
      </c>
    </row>
    <row r="1311" s="33" customFormat="1" ht="20.1" hidden="1" customHeight="1" spans="1:11">
      <c r="A1311" s="46"/>
      <c r="B1311" s="54"/>
      <c r="C1311" s="54"/>
      <c r="D1311" s="49"/>
      <c r="E1311" s="64"/>
      <c r="F1311" s="51">
        <v>23203</v>
      </c>
      <c r="G1311" s="52" t="s">
        <v>1052</v>
      </c>
      <c r="H1311" s="49">
        <f>SUM(H1312:H1315)</f>
        <v>1376</v>
      </c>
      <c r="I1311" s="49">
        <f>I1312</f>
        <v>1376</v>
      </c>
      <c r="J1311" s="49">
        <f t="shared" si="54"/>
        <v>0</v>
      </c>
      <c r="K1311" s="50">
        <f t="shared" si="56"/>
        <v>0</v>
      </c>
    </row>
    <row r="1312" s="33" customFormat="1" ht="20.1" hidden="1" customHeight="1" spans="1:11">
      <c r="A1312" s="46"/>
      <c r="B1312" s="54"/>
      <c r="C1312" s="54"/>
      <c r="D1312" s="49"/>
      <c r="E1312" s="64"/>
      <c r="F1312" s="51">
        <v>2320301</v>
      </c>
      <c r="G1312" s="52" t="s">
        <v>1053</v>
      </c>
      <c r="H1312" s="49">
        <v>1376</v>
      </c>
      <c r="I1312" s="49">
        <v>1376</v>
      </c>
      <c r="J1312" s="49">
        <f t="shared" si="54"/>
        <v>0</v>
      </c>
      <c r="K1312" s="50">
        <f t="shared" si="56"/>
        <v>0</v>
      </c>
    </row>
    <row r="1313" s="33" customFormat="1" ht="20.1" hidden="1" customHeight="1" spans="1:11">
      <c r="A1313" s="46"/>
      <c r="B1313" s="54"/>
      <c r="C1313" s="54"/>
      <c r="D1313" s="49"/>
      <c r="E1313" s="64"/>
      <c r="F1313" s="51">
        <v>2320302</v>
      </c>
      <c r="G1313" s="52" t="s">
        <v>1054</v>
      </c>
      <c r="H1313" s="49">
        <v>0</v>
      </c>
      <c r="I1313" s="49">
        <v>0</v>
      </c>
      <c r="J1313" s="49">
        <f t="shared" si="54"/>
        <v>0</v>
      </c>
      <c r="K1313" s="42" t="str">
        <f t="shared" ref="K1313:K1317" si="57">IF(H1313=0,"",J1313/H1313)</f>
        <v/>
      </c>
    </row>
    <row r="1314" s="33" customFormat="1" ht="20.1" hidden="1" customHeight="1" spans="1:11">
      <c r="A1314" s="46"/>
      <c r="B1314" s="54"/>
      <c r="C1314" s="54"/>
      <c r="D1314" s="49"/>
      <c r="E1314" s="64"/>
      <c r="F1314" s="51">
        <v>2320303</v>
      </c>
      <c r="G1314" s="52" t="s">
        <v>1055</v>
      </c>
      <c r="H1314" s="49">
        <v>0</v>
      </c>
      <c r="I1314" s="49">
        <v>0</v>
      </c>
      <c r="J1314" s="49">
        <f t="shared" ref="J1314:J1336" si="58">I1314-H1314</f>
        <v>0</v>
      </c>
      <c r="K1314" s="42" t="str">
        <f t="shared" si="57"/>
        <v/>
      </c>
    </row>
    <row r="1315" s="33" customFormat="1" ht="20.1" hidden="1" customHeight="1" spans="1:11">
      <c r="A1315" s="46"/>
      <c r="B1315" s="54"/>
      <c r="C1315" s="54"/>
      <c r="D1315" s="49"/>
      <c r="E1315" s="64"/>
      <c r="F1315" s="51">
        <v>2320304</v>
      </c>
      <c r="G1315" s="52" t="s">
        <v>1056</v>
      </c>
      <c r="H1315" s="49">
        <v>0</v>
      </c>
      <c r="I1315" s="49">
        <v>0</v>
      </c>
      <c r="J1315" s="49">
        <f t="shared" si="58"/>
        <v>0</v>
      </c>
      <c r="K1315" s="42" t="str">
        <f t="shared" si="57"/>
        <v/>
      </c>
    </row>
    <row r="1316" s="33" customFormat="1" ht="20.1" hidden="1" customHeight="1" spans="1:11">
      <c r="A1316" s="46"/>
      <c r="B1316" s="54"/>
      <c r="C1316" s="54"/>
      <c r="D1316" s="49"/>
      <c r="E1316" s="64"/>
      <c r="F1316" s="43">
        <v>233</v>
      </c>
      <c r="G1316" s="44" t="s">
        <v>1057</v>
      </c>
      <c r="H1316" s="45">
        <f>H1317</f>
        <v>0</v>
      </c>
      <c r="I1316" s="45">
        <f>I1317</f>
        <v>0</v>
      </c>
      <c r="J1316" s="45">
        <f t="shared" si="58"/>
        <v>0</v>
      </c>
      <c r="K1316" s="42" t="str">
        <f t="shared" si="57"/>
        <v/>
      </c>
    </row>
    <row r="1317" s="33" customFormat="1" ht="20.1" hidden="1" customHeight="1" spans="1:11">
      <c r="A1317" s="46"/>
      <c r="B1317" s="54"/>
      <c r="C1317" s="54"/>
      <c r="D1317" s="49"/>
      <c r="E1317" s="64"/>
      <c r="F1317" s="51">
        <v>23303</v>
      </c>
      <c r="G1317" s="52" t="s">
        <v>1058</v>
      </c>
      <c r="H1317" s="63"/>
      <c r="I1317" s="49"/>
      <c r="J1317" s="49">
        <f t="shared" si="58"/>
        <v>0</v>
      </c>
      <c r="K1317" s="42" t="str">
        <f t="shared" si="57"/>
        <v/>
      </c>
    </row>
    <row r="1318" s="33" customFormat="1" ht="20.1" customHeight="1" spans="1:11">
      <c r="A1318" s="67" t="s">
        <v>1059</v>
      </c>
      <c r="B1318" s="41">
        <f>B6+B27</f>
        <v>146949</v>
      </c>
      <c r="C1318" s="41">
        <f>C6+C27</f>
        <v>146949</v>
      </c>
      <c r="D1318" s="45">
        <f t="shared" ref="D1318:D1327" si="59">C1318-B1318</f>
        <v>0</v>
      </c>
      <c r="E1318" s="42">
        <f t="shared" ref="E1318:E1327" si="60">IF(B1318=0,"",D1318/B1318)</f>
        <v>0</v>
      </c>
      <c r="F1318" s="68"/>
      <c r="G1318" s="69" t="s">
        <v>1060</v>
      </c>
      <c r="H1318" s="45">
        <f>H6+H253+H263+H276+H367+H421+H475+H532+H654+H726+H804+H827+H938+H1002+H1068+H1088+H1117+H1127+H1174+H1195+H1248+H1305+H1306+H1310+H1316</f>
        <v>232904</v>
      </c>
      <c r="I1318" s="45">
        <f>I6+I253+I263+I276+I367+I421+I475+I532+I654+I726+I804+I827+I938+I1002+I1068+I1088+I1117+I1127+I1174+I1195+I1248+I1305+I1306+I1310+I1316</f>
        <v>149274</v>
      </c>
      <c r="J1318" s="45">
        <f t="shared" si="58"/>
        <v>-83630</v>
      </c>
      <c r="K1318" s="42">
        <f>J1318/H1318</f>
        <v>-0.359074983684265</v>
      </c>
    </row>
    <row r="1319" s="33" customFormat="1" ht="20.1" customHeight="1" spans="1:11">
      <c r="A1319" s="70" t="s">
        <v>1061</v>
      </c>
      <c r="B1319" s="45">
        <f>B1320+B1324+B1327+B1328+B1332+B1334+B1335</f>
        <v>106238</v>
      </c>
      <c r="C1319" s="45">
        <f>C1320+C1324+C1327+C1328+C1332+C1334+C1335</f>
        <v>106238</v>
      </c>
      <c r="D1319" s="45">
        <f t="shared" si="59"/>
        <v>0</v>
      </c>
      <c r="E1319" s="42">
        <f>D1319/B1319</f>
        <v>0</v>
      </c>
      <c r="F1319" s="71">
        <v>230</v>
      </c>
      <c r="G1319" s="72" t="s">
        <v>1062</v>
      </c>
      <c r="H1319" s="45">
        <f>H1320+H1323+H1327+H1328</f>
        <v>20283</v>
      </c>
      <c r="I1319" s="45">
        <f>I1320</f>
        <v>103913</v>
      </c>
      <c r="J1319" s="45">
        <f t="shared" si="58"/>
        <v>83630</v>
      </c>
      <c r="K1319" s="42">
        <f t="shared" ref="K1319:K1328" si="61">IF(H1319=0,"",J1319/H1319)</f>
        <v>4.12315732386728</v>
      </c>
    </row>
    <row r="1320" s="33" customFormat="1" ht="20.1" customHeight="1" spans="1:11">
      <c r="A1320" s="65" t="s">
        <v>1063</v>
      </c>
      <c r="B1320" s="54">
        <f>SUM(B1321:B1323)</f>
        <v>31598</v>
      </c>
      <c r="C1320" s="54">
        <f>SUM(C1321:C1323)</f>
        <v>31598</v>
      </c>
      <c r="D1320" s="49">
        <f t="shared" si="59"/>
        <v>0</v>
      </c>
      <c r="E1320" s="50">
        <f t="shared" si="60"/>
        <v>0</v>
      </c>
      <c r="F1320" s="73">
        <v>23006</v>
      </c>
      <c r="G1320" s="74" t="s">
        <v>1064</v>
      </c>
      <c r="H1320" s="49">
        <f>SUM(H1321:H1322)</f>
        <v>20283</v>
      </c>
      <c r="I1320" s="49">
        <f>I1322+I1321</f>
        <v>103913</v>
      </c>
      <c r="J1320" s="49">
        <f t="shared" si="58"/>
        <v>83630</v>
      </c>
      <c r="K1320" s="50">
        <f t="shared" si="61"/>
        <v>4.12315732386728</v>
      </c>
    </row>
    <row r="1321" s="33" customFormat="1" ht="20.1" customHeight="1" spans="1:11">
      <c r="A1321" s="65" t="s">
        <v>1065</v>
      </c>
      <c r="B1321" s="56">
        <v>12572</v>
      </c>
      <c r="C1321" s="56">
        <v>12572</v>
      </c>
      <c r="D1321" s="49">
        <f t="shared" si="59"/>
        <v>0</v>
      </c>
      <c r="E1321" s="50">
        <f t="shared" si="60"/>
        <v>0</v>
      </c>
      <c r="F1321" s="73">
        <v>2300601</v>
      </c>
      <c r="G1321" s="74" t="s">
        <v>1066</v>
      </c>
      <c r="H1321" s="49">
        <v>513</v>
      </c>
      <c r="I1321" s="49">
        <v>513</v>
      </c>
      <c r="J1321" s="49">
        <f t="shared" si="58"/>
        <v>0</v>
      </c>
      <c r="K1321" s="50">
        <f t="shared" si="61"/>
        <v>0</v>
      </c>
    </row>
    <row r="1322" s="33" customFormat="1" ht="20.1" customHeight="1" spans="1:11">
      <c r="A1322" s="46" t="s">
        <v>1067</v>
      </c>
      <c r="B1322" s="56">
        <v>17955</v>
      </c>
      <c r="C1322" s="56">
        <v>17955</v>
      </c>
      <c r="D1322" s="49">
        <f t="shared" si="59"/>
        <v>0</v>
      </c>
      <c r="E1322" s="50">
        <f t="shared" si="60"/>
        <v>0</v>
      </c>
      <c r="F1322" s="73">
        <v>2300602</v>
      </c>
      <c r="G1322" s="74" t="s">
        <v>1068</v>
      </c>
      <c r="H1322" s="49">
        <v>19770</v>
      </c>
      <c r="I1322" s="49">
        <v>103400</v>
      </c>
      <c r="J1322" s="49">
        <f t="shared" si="58"/>
        <v>83630</v>
      </c>
      <c r="K1322" s="50">
        <f t="shared" si="61"/>
        <v>4.23014668689934</v>
      </c>
    </row>
    <row r="1323" s="33" customFormat="1" ht="20.1" customHeight="1" spans="1:11">
      <c r="A1323" s="75" t="s">
        <v>1069</v>
      </c>
      <c r="B1323" s="56">
        <v>1071</v>
      </c>
      <c r="C1323" s="56">
        <v>1071</v>
      </c>
      <c r="D1323" s="49">
        <f t="shared" si="59"/>
        <v>0</v>
      </c>
      <c r="E1323" s="50">
        <f t="shared" si="60"/>
        <v>0</v>
      </c>
      <c r="F1323" s="73"/>
      <c r="G1323" s="74" t="s">
        <v>1070</v>
      </c>
      <c r="H1323" s="49">
        <f>SUM(H1324:H1326)</f>
        <v>0</v>
      </c>
      <c r="I1323" s="49">
        <f>SUM(I1324:I1326)</f>
        <v>0</v>
      </c>
      <c r="J1323" s="49">
        <f t="shared" si="58"/>
        <v>0</v>
      </c>
      <c r="K1323" s="50" t="str">
        <f t="shared" si="61"/>
        <v/>
      </c>
    </row>
    <row r="1324" s="33" customFormat="1" ht="20.1" hidden="1" customHeight="1" spans="1:11">
      <c r="A1324" s="75" t="s">
        <v>1071</v>
      </c>
      <c r="B1324" s="49">
        <f>SUM(B1325:B1326)</f>
        <v>0</v>
      </c>
      <c r="C1324" s="49">
        <f>SUM(C1325:C1326)</f>
        <v>0</v>
      </c>
      <c r="D1324" s="49">
        <f t="shared" si="59"/>
        <v>0</v>
      </c>
      <c r="E1324" s="50" t="str">
        <f t="shared" si="60"/>
        <v/>
      </c>
      <c r="F1324" s="73">
        <v>23001</v>
      </c>
      <c r="G1324" s="74" t="s">
        <v>1072</v>
      </c>
      <c r="H1324" s="49">
        <v>0</v>
      </c>
      <c r="I1324" s="49">
        <v>0</v>
      </c>
      <c r="J1324" s="49">
        <f t="shared" si="58"/>
        <v>0</v>
      </c>
      <c r="K1324" s="42" t="str">
        <f t="shared" si="61"/>
        <v/>
      </c>
    </row>
    <row r="1325" s="33" customFormat="1" ht="20.1" hidden="1" customHeight="1" spans="1:11">
      <c r="A1325" s="75" t="s">
        <v>1073</v>
      </c>
      <c r="B1325" s="49"/>
      <c r="C1325" s="49"/>
      <c r="D1325" s="49">
        <f t="shared" si="59"/>
        <v>0</v>
      </c>
      <c r="E1325" s="50" t="str">
        <f t="shared" si="60"/>
        <v/>
      </c>
      <c r="F1325" s="73">
        <v>23002</v>
      </c>
      <c r="G1325" s="74" t="s">
        <v>1074</v>
      </c>
      <c r="H1325" s="49">
        <v>0</v>
      </c>
      <c r="I1325" s="49">
        <v>0</v>
      </c>
      <c r="J1325" s="49">
        <f t="shared" si="58"/>
        <v>0</v>
      </c>
      <c r="K1325" s="42" t="str">
        <f t="shared" si="61"/>
        <v/>
      </c>
    </row>
    <row r="1326" s="33" customFormat="1" ht="20.1" hidden="1" customHeight="1" spans="1:11">
      <c r="A1326" s="75" t="s">
        <v>1075</v>
      </c>
      <c r="B1326" s="49"/>
      <c r="C1326" s="49"/>
      <c r="D1326" s="49">
        <f t="shared" si="59"/>
        <v>0</v>
      </c>
      <c r="E1326" s="50" t="str">
        <f t="shared" si="60"/>
        <v/>
      </c>
      <c r="F1326" s="73">
        <v>23003</v>
      </c>
      <c r="G1326" s="76" t="s">
        <v>1076</v>
      </c>
      <c r="H1326" s="49">
        <v>0</v>
      </c>
      <c r="I1326" s="49">
        <v>0</v>
      </c>
      <c r="J1326" s="49">
        <f t="shared" si="58"/>
        <v>0</v>
      </c>
      <c r="K1326" s="42" t="str">
        <f t="shared" si="61"/>
        <v/>
      </c>
    </row>
    <row r="1327" s="33" customFormat="1" ht="20.1" customHeight="1" spans="1:11">
      <c r="A1327" s="75" t="s">
        <v>1077</v>
      </c>
      <c r="B1327" s="59">
        <v>51095</v>
      </c>
      <c r="C1327" s="49">
        <f>B1327</f>
        <v>51095</v>
      </c>
      <c r="D1327" s="49">
        <f t="shared" si="59"/>
        <v>0</v>
      </c>
      <c r="E1327" s="50">
        <f t="shared" si="60"/>
        <v>0</v>
      </c>
      <c r="F1327" s="77">
        <v>23009</v>
      </c>
      <c r="G1327" s="76" t="s">
        <v>1078</v>
      </c>
      <c r="H1327" s="49">
        <v>0</v>
      </c>
      <c r="I1327" s="49">
        <f>C1336-I1318-I1319</f>
        <v>0</v>
      </c>
      <c r="J1327" s="49">
        <f t="shared" si="58"/>
        <v>0</v>
      </c>
      <c r="K1327" s="42" t="str">
        <f t="shared" si="61"/>
        <v/>
      </c>
    </row>
    <row r="1328" s="33" customFormat="1" ht="20.1" customHeight="1" spans="1:11">
      <c r="A1328" s="75" t="s">
        <v>1079</v>
      </c>
      <c r="B1328" s="49">
        <f>B1329+B1330</f>
        <v>1753</v>
      </c>
      <c r="C1328" s="49">
        <f>C1329+C1330</f>
        <v>1753</v>
      </c>
      <c r="D1328" s="49">
        <v>0</v>
      </c>
      <c r="E1328" s="50">
        <v>0</v>
      </c>
      <c r="F1328" s="77">
        <v>23008</v>
      </c>
      <c r="G1328" s="78" t="s">
        <v>1080</v>
      </c>
      <c r="H1328" s="45">
        <v>0</v>
      </c>
      <c r="I1328" s="45"/>
      <c r="J1328" s="49">
        <f t="shared" si="58"/>
        <v>0</v>
      </c>
      <c r="K1328" s="42" t="str">
        <f t="shared" si="61"/>
        <v/>
      </c>
    </row>
    <row r="1329" s="33" customFormat="1" ht="20.1" customHeight="1" spans="1:11">
      <c r="A1329" s="75" t="s">
        <v>1081</v>
      </c>
      <c r="B1329" s="49">
        <v>0</v>
      </c>
      <c r="C1329" s="49">
        <v>0</v>
      </c>
      <c r="D1329" s="49">
        <v>0</v>
      </c>
      <c r="E1329" s="50">
        <v>0</v>
      </c>
      <c r="F1329" s="77">
        <v>23013</v>
      </c>
      <c r="G1329" s="76"/>
      <c r="H1329" s="49"/>
      <c r="I1329" s="49"/>
      <c r="J1329" s="49">
        <f t="shared" si="58"/>
        <v>0</v>
      </c>
      <c r="K1329" s="42"/>
    </row>
    <row r="1330" s="33" customFormat="1" ht="20.1" customHeight="1" spans="1:11">
      <c r="A1330" s="75" t="s">
        <v>1082</v>
      </c>
      <c r="B1330" s="56">
        <v>1753</v>
      </c>
      <c r="C1330" s="56">
        <v>1753</v>
      </c>
      <c r="D1330" s="49">
        <f t="shared" ref="D1330:D1336" si="62">C1330-B1330</f>
        <v>0</v>
      </c>
      <c r="E1330" s="50">
        <f t="shared" ref="E1330:E1336" si="63">IF(B1330=0,"",D1330/B1330)</f>
        <v>0</v>
      </c>
      <c r="F1330" s="77">
        <v>23011</v>
      </c>
      <c r="G1330" s="76"/>
      <c r="H1330" s="49"/>
      <c r="I1330" s="49"/>
      <c r="J1330" s="49">
        <f t="shared" si="58"/>
        <v>0</v>
      </c>
      <c r="K1330" s="42"/>
    </row>
    <row r="1331" s="33" customFormat="1" ht="20.1" customHeight="1" spans="1:11">
      <c r="A1331" s="75" t="s">
        <v>1083</v>
      </c>
      <c r="B1331" s="49"/>
      <c r="C1331" s="49"/>
      <c r="D1331" s="49">
        <f t="shared" si="62"/>
        <v>0</v>
      </c>
      <c r="E1331" s="50" t="str">
        <f t="shared" si="63"/>
        <v/>
      </c>
      <c r="F1331" s="77">
        <v>23015</v>
      </c>
      <c r="G1331" s="76"/>
      <c r="H1331" s="49"/>
      <c r="I1331" s="49"/>
      <c r="J1331" s="49">
        <f t="shared" si="58"/>
        <v>0</v>
      </c>
      <c r="K1331" s="42"/>
    </row>
    <row r="1332" s="33" customFormat="1" ht="20.1" customHeight="1" spans="1:11">
      <c r="A1332" s="75" t="s">
        <v>1084</v>
      </c>
      <c r="B1332" s="49">
        <f>SUM(B1333)</f>
        <v>0</v>
      </c>
      <c r="C1332" s="49">
        <f>C1333</f>
        <v>0</v>
      </c>
      <c r="D1332" s="49">
        <f>D1333</f>
        <v>0</v>
      </c>
      <c r="E1332" s="50">
        <v>0</v>
      </c>
      <c r="F1332" s="79">
        <v>231</v>
      </c>
      <c r="G1332" s="78"/>
      <c r="H1332" s="45"/>
      <c r="I1332" s="45"/>
      <c r="J1332" s="49">
        <f t="shared" si="58"/>
        <v>0</v>
      </c>
      <c r="K1332" s="42"/>
    </row>
    <row r="1333" s="33" customFormat="1" ht="20.1" customHeight="1" spans="1:11">
      <c r="A1333" s="75" t="s">
        <v>1085</v>
      </c>
      <c r="B1333" s="49"/>
      <c r="C1333" s="49">
        <v>0</v>
      </c>
      <c r="D1333" s="49">
        <v>0</v>
      </c>
      <c r="E1333" s="50">
        <v>0</v>
      </c>
      <c r="F1333" s="77"/>
      <c r="G1333" s="76"/>
      <c r="H1333" s="49"/>
      <c r="I1333" s="49"/>
      <c r="J1333" s="49">
        <f t="shared" si="58"/>
        <v>0</v>
      </c>
      <c r="K1333" s="42"/>
    </row>
    <row r="1334" s="33" customFormat="1" ht="20.1" hidden="1" customHeight="1" spans="1:11">
      <c r="A1334" s="75" t="s">
        <v>1086</v>
      </c>
      <c r="B1334" s="49"/>
      <c r="C1334" s="49"/>
      <c r="D1334" s="49">
        <f t="shared" si="62"/>
        <v>0</v>
      </c>
      <c r="E1334" s="50" t="str">
        <f t="shared" si="63"/>
        <v/>
      </c>
      <c r="F1334" s="79"/>
      <c r="G1334" s="78"/>
      <c r="H1334" s="49"/>
      <c r="I1334" s="49"/>
      <c r="J1334" s="49">
        <f t="shared" si="58"/>
        <v>0</v>
      </c>
      <c r="K1334" s="42" t="str">
        <f>IF(H1334=0,"",J1334/H1334)</f>
        <v/>
      </c>
    </row>
    <row r="1335" s="33" customFormat="1" ht="20.1" customHeight="1" spans="1:11">
      <c r="A1335" s="75" t="s">
        <v>1087</v>
      </c>
      <c r="B1335" s="56">
        <v>21792</v>
      </c>
      <c r="C1335" s="56">
        <v>21792</v>
      </c>
      <c r="D1335" s="49">
        <f t="shared" si="62"/>
        <v>0</v>
      </c>
      <c r="E1335" s="50">
        <f t="shared" si="63"/>
        <v>0</v>
      </c>
      <c r="F1335" s="77"/>
      <c r="G1335" s="76"/>
      <c r="H1335" s="49"/>
      <c r="I1335" s="49"/>
      <c r="J1335" s="49">
        <f t="shared" si="58"/>
        <v>0</v>
      </c>
      <c r="K1335" s="42" t="str">
        <f>IF(H1335=0,"",J1335/H1335)</f>
        <v/>
      </c>
    </row>
    <row r="1336" s="33" customFormat="1" ht="20.1" customHeight="1" spans="1:11">
      <c r="A1336" s="80" t="s">
        <v>1088</v>
      </c>
      <c r="B1336" s="45">
        <f>B1318+B1319</f>
        <v>253187</v>
      </c>
      <c r="C1336" s="45">
        <f>C1318+C1319</f>
        <v>253187</v>
      </c>
      <c r="D1336" s="45">
        <f t="shared" si="62"/>
        <v>0</v>
      </c>
      <c r="E1336" s="42">
        <f t="shared" si="63"/>
        <v>0</v>
      </c>
      <c r="F1336" s="81"/>
      <c r="G1336" s="82" t="s">
        <v>1089</v>
      </c>
      <c r="H1336" s="45">
        <f>H1318+H1319</f>
        <v>253187</v>
      </c>
      <c r="I1336" s="45">
        <f>I1318+I1319</f>
        <v>253187</v>
      </c>
      <c r="J1336" s="45">
        <f t="shared" si="58"/>
        <v>0</v>
      </c>
      <c r="K1336" s="42">
        <f>J1336/H1336</f>
        <v>0</v>
      </c>
    </row>
  </sheetData>
  <mergeCells count="13">
    <mergeCell ref="A1:K1"/>
    <mergeCell ref="J2:K2"/>
    <mergeCell ref="A3:E3"/>
    <mergeCell ref="G3:K3"/>
    <mergeCell ref="D4:E4"/>
    <mergeCell ref="J4:K4"/>
    <mergeCell ref="A4:A5"/>
    <mergeCell ref="B4:B5"/>
    <mergeCell ref="C4:C5"/>
    <mergeCell ref="F3:F5"/>
    <mergeCell ref="G4:G5"/>
    <mergeCell ref="H4:H5"/>
    <mergeCell ref="I4:I5"/>
  </mergeCells>
  <pageMargins left="0.393055555555556" right="0.393055555555556" top="0.511805555555556" bottom="0.393055555555556" header="0.5" footer="0.196527777777778"/>
  <pageSetup paperSize="9" scale="87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workbookViewId="0">
      <selection activeCell="E27" sqref="E27"/>
    </sheetView>
  </sheetViews>
  <sheetFormatPr defaultColWidth="9" defaultRowHeight="14.25"/>
  <cols>
    <col min="1" max="1" width="9.5" style="3" customWidth="1"/>
    <col min="2" max="2" width="32.375" style="3" customWidth="1"/>
    <col min="3" max="3" width="23.75" style="3" customWidth="1"/>
    <col min="4" max="4" width="19.375" style="3" customWidth="1"/>
    <col min="5" max="5" width="13.6333333333333" style="4" customWidth="1"/>
    <col min="6" max="6" width="12.125" style="3" customWidth="1"/>
    <col min="7" max="16384" width="9" style="1"/>
  </cols>
  <sheetData>
    <row r="1" s="1" customFormat="1" ht="30" customHeight="1" spans="1:6">
      <c r="A1" s="5" t="s">
        <v>1090</v>
      </c>
      <c r="B1" s="5"/>
      <c r="C1" s="5"/>
      <c r="D1" s="5"/>
      <c r="E1" s="6"/>
      <c r="F1" s="5"/>
    </row>
    <row r="2" s="1" customFormat="1" ht="30" customHeight="1" spans="1:6">
      <c r="A2" s="5" t="s">
        <v>1091</v>
      </c>
      <c r="B2" s="5"/>
      <c r="C2" s="5"/>
      <c r="D2" s="5"/>
      <c r="E2" s="6"/>
      <c r="F2" s="5"/>
    </row>
    <row r="3" s="1" customFormat="1" ht="20.1" customHeight="1" spans="1:6">
      <c r="A3" s="7"/>
      <c r="B3" s="7"/>
      <c r="C3" s="7"/>
      <c r="D3" s="7"/>
      <c r="E3" s="8"/>
      <c r="F3" s="9" t="s">
        <v>4</v>
      </c>
    </row>
    <row r="4" s="1" customFormat="1" ht="30" customHeight="1" spans="1:6">
      <c r="A4" s="10" t="s">
        <v>1092</v>
      </c>
      <c r="B4" s="10" t="s">
        <v>1093</v>
      </c>
      <c r="C4" s="10" t="s">
        <v>1094</v>
      </c>
      <c r="D4" s="11" t="s">
        <v>1095</v>
      </c>
      <c r="E4" s="12" t="s">
        <v>1096</v>
      </c>
      <c r="F4" s="13"/>
    </row>
    <row r="5" s="1" customFormat="1" ht="15.95" customHeight="1" spans="1:6">
      <c r="A5" s="14"/>
      <c r="B5" s="15"/>
      <c r="C5" s="15"/>
      <c r="D5" s="11"/>
      <c r="E5" s="16" t="s">
        <v>12</v>
      </c>
      <c r="F5" s="17" t="s">
        <v>13</v>
      </c>
    </row>
    <row r="6" s="1" customFormat="1" ht="15.95" customHeight="1" spans="1:6">
      <c r="A6" s="18">
        <v>501</v>
      </c>
      <c r="B6" s="19" t="s">
        <v>1097</v>
      </c>
      <c r="C6" s="20">
        <v>38462</v>
      </c>
      <c r="D6" s="20">
        <f>SUM(D7:D10)</f>
        <v>13811</v>
      </c>
      <c r="E6" s="21">
        <f>SUM(E7:E10)</f>
        <v>-24651</v>
      </c>
      <c r="F6" s="22">
        <f t="shared" ref="F6:F44" si="0">E6/D6</f>
        <v>-1.78488161610311</v>
      </c>
    </row>
    <row r="7" s="1" customFormat="1" ht="15.95" customHeight="1" spans="1:6">
      <c r="A7" s="18">
        <v>50101</v>
      </c>
      <c r="B7" s="23" t="s">
        <v>1098</v>
      </c>
      <c r="C7" s="24">
        <v>17274</v>
      </c>
      <c r="D7" s="24">
        <v>6912</v>
      </c>
      <c r="E7" s="25">
        <f t="shared" ref="E7:E10" si="1">D7-C7</f>
        <v>-10362</v>
      </c>
      <c r="F7" s="26">
        <f t="shared" si="0"/>
        <v>-1.49913194444444</v>
      </c>
    </row>
    <row r="8" s="1" customFormat="1" ht="15.95" customHeight="1" spans="1:6">
      <c r="A8" s="18">
        <v>50102</v>
      </c>
      <c r="B8" s="23" t="s">
        <v>1099</v>
      </c>
      <c r="C8" s="24">
        <v>2133</v>
      </c>
      <c r="D8" s="24">
        <v>1036</v>
      </c>
      <c r="E8" s="25">
        <f t="shared" si="1"/>
        <v>-1097</v>
      </c>
      <c r="F8" s="26">
        <f t="shared" si="0"/>
        <v>-1.05888030888031</v>
      </c>
    </row>
    <row r="9" s="1" customFormat="1" ht="15.95" customHeight="1" spans="1:6">
      <c r="A9" s="18">
        <v>50103</v>
      </c>
      <c r="B9" s="23" t="s">
        <v>1100</v>
      </c>
      <c r="C9" s="24">
        <v>505</v>
      </c>
      <c r="D9" s="24">
        <v>398</v>
      </c>
      <c r="E9" s="25">
        <f t="shared" si="1"/>
        <v>-107</v>
      </c>
      <c r="F9" s="26">
        <f t="shared" si="0"/>
        <v>-0.268844221105528</v>
      </c>
    </row>
    <row r="10" s="1" customFormat="1" ht="15.95" customHeight="1" spans="1:6">
      <c r="A10" s="18">
        <v>50199</v>
      </c>
      <c r="B10" s="23" t="s">
        <v>1101</v>
      </c>
      <c r="C10" s="24">
        <v>18550</v>
      </c>
      <c r="D10" s="24">
        <v>5465</v>
      </c>
      <c r="E10" s="25">
        <f t="shared" si="1"/>
        <v>-13085</v>
      </c>
      <c r="F10" s="26">
        <f t="shared" si="0"/>
        <v>-2.39432753888381</v>
      </c>
    </row>
    <row r="11" s="1" customFormat="1" ht="15.95" customHeight="1" spans="1:6">
      <c r="A11" s="18">
        <v>502</v>
      </c>
      <c r="B11" s="19" t="s">
        <v>1102</v>
      </c>
      <c r="C11" s="20">
        <v>40426</v>
      </c>
      <c r="D11" s="20">
        <f>SUM(D12:D21)</f>
        <v>29918</v>
      </c>
      <c r="E11" s="21">
        <f>SUM(E12:E21)</f>
        <v>-10508</v>
      </c>
      <c r="F11" s="22">
        <f t="shared" si="0"/>
        <v>-0.351226686275821</v>
      </c>
    </row>
    <row r="12" s="1" customFormat="1" ht="15.95" customHeight="1" spans="1:6">
      <c r="A12" s="18">
        <v>50201</v>
      </c>
      <c r="B12" s="23" t="s">
        <v>1103</v>
      </c>
      <c r="C12" s="24">
        <v>6077</v>
      </c>
      <c r="D12" s="24">
        <v>3336</v>
      </c>
      <c r="E12" s="25">
        <f t="shared" ref="E12:E21" si="2">D12-C12</f>
        <v>-2741</v>
      </c>
      <c r="F12" s="26">
        <f t="shared" si="0"/>
        <v>-0.821642685851319</v>
      </c>
    </row>
    <row r="13" s="1" customFormat="1" ht="15.95" customHeight="1" spans="1:6">
      <c r="A13" s="18">
        <v>50202</v>
      </c>
      <c r="B13" s="23" t="s">
        <v>1104</v>
      </c>
      <c r="C13" s="24">
        <v>70</v>
      </c>
      <c r="D13" s="24">
        <v>48</v>
      </c>
      <c r="E13" s="25">
        <f t="shared" si="2"/>
        <v>-22</v>
      </c>
      <c r="F13" s="26">
        <f t="shared" si="0"/>
        <v>-0.458333333333333</v>
      </c>
    </row>
    <row r="14" s="1" customFormat="1" ht="15.95" customHeight="1" spans="1:6">
      <c r="A14" s="18">
        <v>50203</v>
      </c>
      <c r="B14" s="23" t="s">
        <v>1105</v>
      </c>
      <c r="C14" s="24">
        <v>136</v>
      </c>
      <c r="D14" s="24">
        <v>116</v>
      </c>
      <c r="E14" s="25">
        <f t="shared" si="2"/>
        <v>-20</v>
      </c>
      <c r="F14" s="26">
        <f t="shared" si="0"/>
        <v>-0.172413793103448</v>
      </c>
    </row>
    <row r="15" s="1" customFormat="1" ht="15.95" customHeight="1" spans="1:6">
      <c r="A15" s="18">
        <v>50204</v>
      </c>
      <c r="B15" s="23" t="s">
        <v>1106</v>
      </c>
      <c r="C15" s="24">
        <v>149</v>
      </c>
      <c r="D15" s="24">
        <v>19</v>
      </c>
      <c r="E15" s="25">
        <f t="shared" si="2"/>
        <v>-130</v>
      </c>
      <c r="F15" s="26">
        <f t="shared" si="0"/>
        <v>-6.84210526315789</v>
      </c>
    </row>
    <row r="16" s="1" customFormat="1" ht="15.95" customHeight="1" spans="1:6">
      <c r="A16" s="18">
        <v>50205</v>
      </c>
      <c r="B16" s="23" t="s">
        <v>1107</v>
      </c>
      <c r="C16" s="24">
        <v>14679</v>
      </c>
      <c r="D16" s="24">
        <v>12272</v>
      </c>
      <c r="E16" s="25">
        <f t="shared" si="2"/>
        <v>-2407</v>
      </c>
      <c r="F16" s="26">
        <f t="shared" si="0"/>
        <v>-0.196137548891786</v>
      </c>
    </row>
    <row r="17" s="1" customFormat="1" ht="15.95" customHeight="1" spans="1:6">
      <c r="A17" s="18">
        <v>50206</v>
      </c>
      <c r="B17" s="23" t="s">
        <v>1108</v>
      </c>
      <c r="C17" s="24">
        <v>5</v>
      </c>
      <c r="D17" s="24">
        <f>C17</f>
        <v>5</v>
      </c>
      <c r="E17" s="25">
        <f t="shared" si="2"/>
        <v>0</v>
      </c>
      <c r="F17" s="26">
        <f t="shared" si="0"/>
        <v>0</v>
      </c>
    </row>
    <row r="18" s="1" customFormat="1" ht="15.95" customHeight="1" spans="1:6">
      <c r="A18" s="18">
        <v>50207</v>
      </c>
      <c r="B18" s="23" t="s">
        <v>1109</v>
      </c>
      <c r="C18" s="24">
        <v>6</v>
      </c>
      <c r="D18" s="24">
        <f>C18</f>
        <v>6</v>
      </c>
      <c r="E18" s="25">
        <f t="shared" si="2"/>
        <v>0</v>
      </c>
      <c r="F18" s="26">
        <f t="shared" si="0"/>
        <v>0</v>
      </c>
    </row>
    <row r="19" s="1" customFormat="1" ht="15.95" customHeight="1" spans="1:6">
      <c r="A19" s="18">
        <v>50208</v>
      </c>
      <c r="B19" s="23" t="s">
        <v>1110</v>
      </c>
      <c r="C19" s="24">
        <v>78</v>
      </c>
      <c r="D19" s="24">
        <v>37</v>
      </c>
      <c r="E19" s="25">
        <f t="shared" si="2"/>
        <v>-41</v>
      </c>
      <c r="F19" s="26">
        <f t="shared" si="0"/>
        <v>-1.10810810810811</v>
      </c>
    </row>
    <row r="20" s="1" customFormat="1" ht="15.95" customHeight="1" spans="1:6">
      <c r="A20" s="18">
        <v>50209</v>
      </c>
      <c r="B20" s="23" t="s">
        <v>1111</v>
      </c>
      <c r="C20" s="24">
        <v>388</v>
      </c>
      <c r="D20" s="24">
        <v>138</v>
      </c>
      <c r="E20" s="25">
        <f t="shared" si="2"/>
        <v>-250</v>
      </c>
      <c r="F20" s="26">
        <f t="shared" si="0"/>
        <v>-1.81159420289855</v>
      </c>
    </row>
    <row r="21" s="1" customFormat="1" ht="15.95" customHeight="1" spans="1:6">
      <c r="A21" s="18">
        <v>50299</v>
      </c>
      <c r="B21" s="23" t="s">
        <v>1112</v>
      </c>
      <c r="C21" s="24">
        <v>18838</v>
      </c>
      <c r="D21" s="24">
        <v>13941</v>
      </c>
      <c r="E21" s="25">
        <f t="shared" si="2"/>
        <v>-4897</v>
      </c>
      <c r="F21" s="26">
        <f t="shared" si="0"/>
        <v>-0.351266049781221</v>
      </c>
    </row>
    <row r="22" s="1" customFormat="1" ht="15.95" customHeight="1" spans="1:6">
      <c r="A22" s="18">
        <v>503</v>
      </c>
      <c r="B22" s="19" t="s">
        <v>1113</v>
      </c>
      <c r="C22" s="20">
        <v>8334</v>
      </c>
      <c r="D22" s="20">
        <f>SUM(D23:D29)</f>
        <v>8215</v>
      </c>
      <c r="E22" s="21">
        <f>SUM(E23:E29)</f>
        <v>-119</v>
      </c>
      <c r="F22" s="22">
        <f t="shared" si="0"/>
        <v>-0.0144856968959221</v>
      </c>
    </row>
    <row r="23" s="1" customFormat="1" ht="15.95" hidden="1" customHeight="1" spans="1:6">
      <c r="A23" s="18">
        <v>50301</v>
      </c>
      <c r="B23" s="23" t="s">
        <v>1114</v>
      </c>
      <c r="C23" s="24">
        <v>0</v>
      </c>
      <c r="D23" s="24">
        <f t="shared" ref="D23:D26" si="3">C23</f>
        <v>0</v>
      </c>
      <c r="E23" s="25">
        <f t="shared" ref="E23:E29" si="4">D23-C23</f>
        <v>0</v>
      </c>
      <c r="F23" s="26" t="e">
        <f t="shared" si="0"/>
        <v>#DIV/0!</v>
      </c>
    </row>
    <row r="24" s="1" customFormat="1" ht="15.95" customHeight="1" spans="1:6">
      <c r="A24" s="18">
        <v>50302</v>
      </c>
      <c r="B24" s="23" t="s">
        <v>1115</v>
      </c>
      <c r="C24" s="24">
        <v>8212</v>
      </c>
      <c r="D24" s="24">
        <f t="shared" si="3"/>
        <v>8212</v>
      </c>
      <c r="E24" s="25">
        <f t="shared" si="4"/>
        <v>0</v>
      </c>
      <c r="F24" s="26">
        <f t="shared" si="0"/>
        <v>0</v>
      </c>
    </row>
    <row r="25" s="1" customFormat="1" ht="15.95" hidden="1" customHeight="1" spans="1:6">
      <c r="A25" s="18">
        <v>50303</v>
      </c>
      <c r="B25" s="23" t="s">
        <v>1116</v>
      </c>
      <c r="C25" s="24">
        <v>0</v>
      </c>
      <c r="D25" s="24">
        <f t="shared" si="3"/>
        <v>0</v>
      </c>
      <c r="E25" s="25">
        <f t="shared" si="4"/>
        <v>0</v>
      </c>
      <c r="F25" s="26" t="e">
        <f t="shared" si="0"/>
        <v>#DIV/0!</v>
      </c>
    </row>
    <row r="26" s="1" customFormat="1" ht="15.95" hidden="1" customHeight="1" spans="1:6">
      <c r="A26" s="18">
        <v>50305</v>
      </c>
      <c r="B26" s="23" t="s">
        <v>1117</v>
      </c>
      <c r="C26" s="24">
        <v>0</v>
      </c>
      <c r="D26" s="24">
        <f t="shared" si="3"/>
        <v>0</v>
      </c>
      <c r="E26" s="25">
        <f t="shared" si="4"/>
        <v>0</v>
      </c>
      <c r="F26" s="26" t="e">
        <f t="shared" si="0"/>
        <v>#DIV/0!</v>
      </c>
    </row>
    <row r="27" s="1" customFormat="1" ht="15.95" customHeight="1" spans="1:6">
      <c r="A27" s="18">
        <v>50306</v>
      </c>
      <c r="B27" s="23" t="s">
        <v>1118</v>
      </c>
      <c r="C27" s="24">
        <v>98</v>
      </c>
      <c r="D27" s="24">
        <v>3</v>
      </c>
      <c r="E27" s="25">
        <f t="shared" si="4"/>
        <v>-95</v>
      </c>
      <c r="F27" s="26">
        <f t="shared" si="0"/>
        <v>-31.6666666666667</v>
      </c>
    </row>
    <row r="28" s="1" customFormat="1" ht="15.95" hidden="1" customHeight="1" spans="1:6">
      <c r="A28" s="18">
        <v>50307</v>
      </c>
      <c r="B28" s="23" t="s">
        <v>1119</v>
      </c>
      <c r="C28" s="24">
        <v>0</v>
      </c>
      <c r="D28" s="24">
        <f t="shared" ref="D28:D36" si="5">C28</f>
        <v>0</v>
      </c>
      <c r="E28" s="25">
        <f t="shared" si="4"/>
        <v>0</v>
      </c>
      <c r="F28" s="26" t="e">
        <f t="shared" si="0"/>
        <v>#DIV/0!</v>
      </c>
    </row>
    <row r="29" s="1" customFormat="1" ht="15.95" customHeight="1" spans="1:6">
      <c r="A29" s="18">
        <v>50399</v>
      </c>
      <c r="B29" s="23" t="s">
        <v>1120</v>
      </c>
      <c r="C29" s="24">
        <v>24</v>
      </c>
      <c r="D29" s="24">
        <v>0</v>
      </c>
      <c r="E29" s="25">
        <f t="shared" si="4"/>
        <v>-24</v>
      </c>
      <c r="F29" s="26" t="e">
        <f t="shared" si="0"/>
        <v>#DIV/0!</v>
      </c>
    </row>
    <row r="30" s="1" customFormat="1" ht="15.95" customHeight="1" spans="1:6">
      <c r="A30" s="18">
        <v>504</v>
      </c>
      <c r="B30" s="19" t="s">
        <v>1121</v>
      </c>
      <c r="C30" s="20">
        <f>SUM(C31:C36)</f>
        <v>0</v>
      </c>
      <c r="D30" s="20">
        <f t="shared" si="5"/>
        <v>0</v>
      </c>
      <c r="E30" s="21">
        <f>SUM(E31:E36)</f>
        <v>0</v>
      </c>
      <c r="F30" s="22" t="e">
        <f t="shared" si="0"/>
        <v>#DIV/0!</v>
      </c>
    </row>
    <row r="31" s="1" customFormat="1" ht="15.95" hidden="1" customHeight="1" spans="1:6">
      <c r="A31" s="18">
        <v>50401</v>
      </c>
      <c r="B31" s="23" t="s">
        <v>1114</v>
      </c>
      <c r="C31" s="24"/>
      <c r="D31" s="24">
        <f t="shared" si="5"/>
        <v>0</v>
      </c>
      <c r="E31" s="25">
        <f t="shared" ref="E31:E36" si="6">D31-C31</f>
        <v>0</v>
      </c>
      <c r="F31" s="26" t="e">
        <f t="shared" si="0"/>
        <v>#DIV/0!</v>
      </c>
    </row>
    <row r="32" s="1" customFormat="1" ht="15.95" hidden="1" customHeight="1" spans="1:6">
      <c r="A32" s="18">
        <v>50402</v>
      </c>
      <c r="B32" s="23" t="s">
        <v>1115</v>
      </c>
      <c r="C32" s="24"/>
      <c r="D32" s="24">
        <f t="shared" si="5"/>
        <v>0</v>
      </c>
      <c r="E32" s="25">
        <f t="shared" si="6"/>
        <v>0</v>
      </c>
      <c r="F32" s="26" t="e">
        <f t="shared" si="0"/>
        <v>#DIV/0!</v>
      </c>
    </row>
    <row r="33" s="1" customFormat="1" ht="15.95" hidden="1" customHeight="1" spans="1:6">
      <c r="A33" s="18">
        <v>50403</v>
      </c>
      <c r="B33" s="23" t="s">
        <v>1116</v>
      </c>
      <c r="C33" s="24"/>
      <c r="D33" s="24">
        <f t="shared" si="5"/>
        <v>0</v>
      </c>
      <c r="E33" s="25">
        <f t="shared" si="6"/>
        <v>0</v>
      </c>
      <c r="F33" s="26" t="e">
        <f t="shared" si="0"/>
        <v>#DIV/0!</v>
      </c>
    </row>
    <row r="34" s="1" customFormat="1" ht="15.95" hidden="1" customHeight="1" spans="1:6">
      <c r="A34" s="18">
        <v>50404</v>
      </c>
      <c r="B34" s="23" t="s">
        <v>1118</v>
      </c>
      <c r="C34" s="24"/>
      <c r="D34" s="24">
        <f t="shared" si="5"/>
        <v>0</v>
      </c>
      <c r="E34" s="25">
        <f t="shared" si="6"/>
        <v>0</v>
      </c>
      <c r="F34" s="26" t="e">
        <f t="shared" si="0"/>
        <v>#DIV/0!</v>
      </c>
    </row>
    <row r="35" s="1" customFormat="1" ht="15.95" hidden="1" customHeight="1" spans="1:6">
      <c r="A35" s="18">
        <v>50405</v>
      </c>
      <c r="B35" s="23" t="s">
        <v>1119</v>
      </c>
      <c r="C35" s="24"/>
      <c r="D35" s="24">
        <f t="shared" si="5"/>
        <v>0</v>
      </c>
      <c r="E35" s="25">
        <f t="shared" si="6"/>
        <v>0</v>
      </c>
      <c r="F35" s="26" t="e">
        <f t="shared" si="0"/>
        <v>#DIV/0!</v>
      </c>
    </row>
    <row r="36" s="1" customFormat="1" ht="15.95" hidden="1" customHeight="1" spans="1:6">
      <c r="A36" s="18">
        <v>50499</v>
      </c>
      <c r="B36" s="23" t="s">
        <v>1120</v>
      </c>
      <c r="C36" s="24"/>
      <c r="D36" s="24">
        <f t="shared" si="5"/>
        <v>0</v>
      </c>
      <c r="E36" s="25">
        <f t="shared" si="6"/>
        <v>0</v>
      </c>
      <c r="F36" s="26" t="e">
        <f t="shared" si="0"/>
        <v>#DIV/0!</v>
      </c>
    </row>
    <row r="37" s="1" customFormat="1" ht="15.95" customHeight="1" spans="1:6">
      <c r="A37" s="18">
        <v>505</v>
      </c>
      <c r="B37" s="19" t="s">
        <v>1122</v>
      </c>
      <c r="C37" s="20">
        <v>65975</v>
      </c>
      <c r="D37" s="20">
        <f>SUM(D38:D40)</f>
        <v>22456</v>
      </c>
      <c r="E37" s="21">
        <f>SUM(E38:E40)</f>
        <v>-43519</v>
      </c>
      <c r="F37" s="22">
        <f t="shared" si="0"/>
        <v>-1.93796758104738</v>
      </c>
    </row>
    <row r="38" s="1" customFormat="1" ht="15.95" customHeight="1" spans="1:6">
      <c r="A38" s="18">
        <v>50501</v>
      </c>
      <c r="B38" s="23" t="s">
        <v>1123</v>
      </c>
      <c r="C38" s="24">
        <v>46007</v>
      </c>
      <c r="D38" s="24">
        <v>8707</v>
      </c>
      <c r="E38" s="25">
        <f t="shared" ref="E38:E40" si="7">D38-C38</f>
        <v>-37300</v>
      </c>
      <c r="F38" s="26">
        <f t="shared" si="0"/>
        <v>-4.28390949810497</v>
      </c>
    </row>
    <row r="39" s="1" customFormat="1" ht="15.95" customHeight="1" spans="1:6">
      <c r="A39" s="18">
        <v>50502</v>
      </c>
      <c r="B39" s="23" t="s">
        <v>1124</v>
      </c>
      <c r="C39" s="24">
        <v>19968</v>
      </c>
      <c r="D39" s="24">
        <v>13749</v>
      </c>
      <c r="E39" s="25">
        <f t="shared" si="7"/>
        <v>-6219</v>
      </c>
      <c r="F39" s="26">
        <f t="shared" si="0"/>
        <v>-0.452323805367663</v>
      </c>
    </row>
    <row r="40" s="1" customFormat="1" ht="15.95" customHeight="1" spans="1:6">
      <c r="A40" s="18">
        <v>50599</v>
      </c>
      <c r="B40" s="23" t="s">
        <v>1125</v>
      </c>
      <c r="C40" s="24">
        <v>0</v>
      </c>
      <c r="D40" s="24">
        <f t="shared" ref="D40:D46" si="8">C40</f>
        <v>0</v>
      </c>
      <c r="E40" s="25">
        <f t="shared" si="7"/>
        <v>0</v>
      </c>
      <c r="F40" s="26" t="e">
        <f t="shared" si="0"/>
        <v>#DIV/0!</v>
      </c>
    </row>
    <row r="41" s="1" customFormat="1" ht="15.95" customHeight="1" spans="1:6">
      <c r="A41" s="18">
        <v>506</v>
      </c>
      <c r="B41" s="19" t="s">
        <v>1126</v>
      </c>
      <c r="C41" s="20">
        <v>10278</v>
      </c>
      <c r="D41" s="20">
        <f>SUM(D42:D43)</f>
        <v>10142</v>
      </c>
      <c r="E41" s="21">
        <f>SUM(E42:E43)</f>
        <v>-136</v>
      </c>
      <c r="F41" s="22">
        <f t="shared" si="0"/>
        <v>-0.0134095839084993</v>
      </c>
    </row>
    <row r="42" s="1" customFormat="1" ht="15.95" customHeight="1" spans="1:6">
      <c r="A42" s="18">
        <v>50601</v>
      </c>
      <c r="B42" s="23" t="s">
        <v>1127</v>
      </c>
      <c r="C42" s="24">
        <v>10278</v>
      </c>
      <c r="D42" s="24">
        <v>10142</v>
      </c>
      <c r="E42" s="25">
        <f t="shared" ref="E42:E50" si="9">D42-C42</f>
        <v>-136</v>
      </c>
      <c r="F42" s="26">
        <f t="shared" si="0"/>
        <v>-0.0134095839084993</v>
      </c>
    </row>
    <row r="43" s="1" customFormat="1" ht="15.95" customHeight="1" spans="1:6">
      <c r="A43" s="18">
        <v>50602</v>
      </c>
      <c r="B43" s="23" t="s">
        <v>1128</v>
      </c>
      <c r="C43" s="24">
        <v>0</v>
      </c>
      <c r="D43" s="24">
        <f t="shared" si="8"/>
        <v>0</v>
      </c>
      <c r="E43" s="25">
        <f t="shared" si="9"/>
        <v>0</v>
      </c>
      <c r="F43" s="26" t="e">
        <f t="shared" si="0"/>
        <v>#DIV/0!</v>
      </c>
    </row>
    <row r="44" s="1" customFormat="1" ht="15.95" customHeight="1" spans="1:6">
      <c r="A44" s="18">
        <v>507</v>
      </c>
      <c r="B44" s="19" t="s">
        <v>1129</v>
      </c>
      <c r="C44" s="20">
        <v>48627</v>
      </c>
      <c r="D44" s="20">
        <f>SUM(D45:D47)</f>
        <v>48627</v>
      </c>
      <c r="E44" s="21">
        <f>SUM(E45:E47)</f>
        <v>0</v>
      </c>
      <c r="F44" s="22">
        <f t="shared" si="0"/>
        <v>0</v>
      </c>
    </row>
    <row r="45" s="1" customFormat="1" ht="15.95" customHeight="1" spans="1:6">
      <c r="A45" s="18">
        <v>50701</v>
      </c>
      <c r="B45" s="23" t="s">
        <v>1130</v>
      </c>
      <c r="C45" s="24">
        <v>0</v>
      </c>
      <c r="D45" s="24">
        <f t="shared" si="8"/>
        <v>0</v>
      </c>
      <c r="E45" s="25">
        <f t="shared" si="9"/>
        <v>0</v>
      </c>
      <c r="F45" s="26"/>
    </row>
    <row r="46" s="1" customFormat="1" ht="15.95" customHeight="1" spans="1:6">
      <c r="A46" s="18">
        <v>50702</v>
      </c>
      <c r="B46" s="23" t="s">
        <v>1131</v>
      </c>
      <c r="C46" s="24">
        <v>7071</v>
      </c>
      <c r="D46" s="24">
        <f t="shared" si="8"/>
        <v>7071</v>
      </c>
      <c r="E46" s="25">
        <f t="shared" si="9"/>
        <v>0</v>
      </c>
      <c r="F46" s="26">
        <f t="shared" ref="F46:F64" si="10">E46/D46</f>
        <v>0</v>
      </c>
    </row>
    <row r="47" s="1" customFormat="1" ht="15.95" customHeight="1" spans="1:6">
      <c r="A47" s="18">
        <v>50799</v>
      </c>
      <c r="B47" s="23" t="s">
        <v>1132</v>
      </c>
      <c r="C47" s="24">
        <v>41556</v>
      </c>
      <c r="D47" s="24">
        <v>41556</v>
      </c>
      <c r="E47" s="25">
        <f t="shared" si="9"/>
        <v>0</v>
      </c>
      <c r="F47" s="26">
        <f t="shared" si="10"/>
        <v>0</v>
      </c>
    </row>
    <row r="48" s="1" customFormat="1" ht="15.95" customHeight="1" spans="1:6">
      <c r="A48" s="18">
        <v>508</v>
      </c>
      <c r="B48" s="19" t="s">
        <v>1133</v>
      </c>
      <c r="C48" s="20">
        <f>SUM(C49:C50)</f>
        <v>0</v>
      </c>
      <c r="D48" s="20">
        <f t="shared" ref="D48:D50" si="11">C48</f>
        <v>0</v>
      </c>
      <c r="E48" s="21">
        <f t="shared" si="9"/>
        <v>0</v>
      </c>
      <c r="F48" s="22" t="e">
        <f t="shared" si="10"/>
        <v>#DIV/0!</v>
      </c>
    </row>
    <row r="49" s="1" customFormat="1" ht="15.95" hidden="1" customHeight="1" spans="1:6">
      <c r="A49" s="18">
        <v>50801</v>
      </c>
      <c r="B49" s="23" t="s">
        <v>1134</v>
      </c>
      <c r="C49" s="24"/>
      <c r="D49" s="24">
        <f t="shared" si="11"/>
        <v>0</v>
      </c>
      <c r="E49" s="25">
        <f t="shared" si="9"/>
        <v>0</v>
      </c>
      <c r="F49" s="26" t="e">
        <f t="shared" si="10"/>
        <v>#DIV/0!</v>
      </c>
    </row>
    <row r="50" s="1" customFormat="1" ht="15.95" hidden="1" customHeight="1" spans="1:6">
      <c r="A50" s="18">
        <v>50802</v>
      </c>
      <c r="B50" s="23" t="s">
        <v>1135</v>
      </c>
      <c r="C50" s="24"/>
      <c r="D50" s="24">
        <f t="shared" si="11"/>
        <v>0</v>
      </c>
      <c r="E50" s="25">
        <f t="shared" si="9"/>
        <v>0</v>
      </c>
      <c r="F50" s="26" t="e">
        <f t="shared" si="10"/>
        <v>#DIV/0!</v>
      </c>
    </row>
    <row r="51" s="1" customFormat="1" ht="15.95" customHeight="1" spans="1:6">
      <c r="A51" s="18">
        <v>509</v>
      </c>
      <c r="B51" s="19" t="s">
        <v>1136</v>
      </c>
      <c r="C51" s="20">
        <v>11438</v>
      </c>
      <c r="D51" s="20">
        <f>SUM(D52:D56)</f>
        <v>7781</v>
      </c>
      <c r="E51" s="21">
        <f>SUM(E52:E56)</f>
        <v>-3657</v>
      </c>
      <c r="F51" s="22">
        <f t="shared" si="10"/>
        <v>-0.469991003727027</v>
      </c>
    </row>
    <row r="52" s="1" customFormat="1" ht="15.95" customHeight="1" spans="1:6">
      <c r="A52" s="18">
        <v>50901</v>
      </c>
      <c r="B52" s="23" t="s">
        <v>1137</v>
      </c>
      <c r="C52" s="24">
        <v>4067</v>
      </c>
      <c r="D52" s="24">
        <v>2846</v>
      </c>
      <c r="E52" s="25">
        <f t="shared" ref="E52:E56" si="12">D52-C52</f>
        <v>-1221</v>
      </c>
      <c r="F52" s="26">
        <f t="shared" si="10"/>
        <v>-0.429023190442727</v>
      </c>
    </row>
    <row r="53" s="1" customFormat="1" ht="15.95" customHeight="1" spans="1:6">
      <c r="A53" s="18">
        <v>50902</v>
      </c>
      <c r="B53" s="23" t="s">
        <v>1138</v>
      </c>
      <c r="C53" s="24">
        <v>10</v>
      </c>
      <c r="D53" s="24">
        <f>C53</f>
        <v>10</v>
      </c>
      <c r="E53" s="25">
        <f t="shared" si="12"/>
        <v>0</v>
      </c>
      <c r="F53" s="26">
        <f t="shared" si="10"/>
        <v>0</v>
      </c>
    </row>
    <row r="54" s="1" customFormat="1" ht="15.95" hidden="1" customHeight="1" spans="1:12">
      <c r="A54" s="18">
        <v>50903</v>
      </c>
      <c r="B54" s="23" t="s">
        <v>1139</v>
      </c>
      <c r="C54" s="24">
        <v>0</v>
      </c>
      <c r="D54" s="24">
        <f>C54</f>
        <v>0</v>
      </c>
      <c r="E54" s="25">
        <f t="shared" si="12"/>
        <v>0</v>
      </c>
      <c r="F54" s="26" t="e">
        <f t="shared" si="10"/>
        <v>#DIV/0!</v>
      </c>
      <c r="L54" s="28"/>
    </row>
    <row r="55" s="1" customFormat="1" ht="15.95" customHeight="1" spans="1:6">
      <c r="A55" s="18">
        <v>50905</v>
      </c>
      <c r="B55" s="23" t="s">
        <v>1140</v>
      </c>
      <c r="C55" s="24">
        <v>140</v>
      </c>
      <c r="D55" s="24">
        <v>31</v>
      </c>
      <c r="E55" s="25">
        <f t="shared" si="12"/>
        <v>-109</v>
      </c>
      <c r="F55" s="26">
        <f t="shared" si="10"/>
        <v>-3.51612903225806</v>
      </c>
    </row>
    <row r="56" s="1" customFormat="1" ht="15.95" customHeight="1" spans="1:6">
      <c r="A56" s="18">
        <v>50999</v>
      </c>
      <c r="B56" s="23" t="s">
        <v>1141</v>
      </c>
      <c r="C56" s="24">
        <v>7221</v>
      </c>
      <c r="D56" s="24">
        <v>4894</v>
      </c>
      <c r="E56" s="25">
        <f t="shared" si="12"/>
        <v>-2327</v>
      </c>
      <c r="F56" s="26">
        <f t="shared" si="10"/>
        <v>-0.475480179812015</v>
      </c>
    </row>
    <row r="57" s="1" customFormat="1" ht="15.95" customHeight="1" spans="1:6">
      <c r="A57" s="18">
        <v>510</v>
      </c>
      <c r="B57" s="19" t="s">
        <v>1142</v>
      </c>
      <c r="C57" s="20">
        <v>1605</v>
      </c>
      <c r="D57" s="20">
        <f>SUM(D58:D59)</f>
        <v>565</v>
      </c>
      <c r="E57" s="27">
        <f>SUM(E58:E59)</f>
        <v>-1040</v>
      </c>
      <c r="F57" s="22">
        <f t="shared" si="10"/>
        <v>-1.84070796460177</v>
      </c>
    </row>
    <row r="58" s="1" customFormat="1" ht="15.95" customHeight="1" spans="1:6">
      <c r="A58" s="18">
        <v>51002</v>
      </c>
      <c r="B58" s="23" t="s">
        <v>1143</v>
      </c>
      <c r="C58" s="24">
        <v>1605</v>
      </c>
      <c r="D58" s="24">
        <v>565</v>
      </c>
      <c r="E58" s="25">
        <f t="shared" ref="E58:E65" si="13">D58-C58</f>
        <v>-1040</v>
      </c>
      <c r="F58" s="26">
        <f t="shared" si="10"/>
        <v>-1.84070796460177</v>
      </c>
    </row>
    <row r="59" s="1" customFormat="1" ht="15.95" hidden="1" customHeight="1" spans="1:6">
      <c r="A59" s="18">
        <v>51003</v>
      </c>
      <c r="B59" s="23" t="s">
        <v>1144</v>
      </c>
      <c r="C59" s="24">
        <v>0</v>
      </c>
      <c r="D59" s="24">
        <f t="shared" ref="D59:D73" si="14">C59</f>
        <v>0</v>
      </c>
      <c r="E59" s="25">
        <f t="shared" si="13"/>
        <v>0</v>
      </c>
      <c r="F59" s="26" t="e">
        <f t="shared" si="10"/>
        <v>#DIV/0!</v>
      </c>
    </row>
    <row r="60" s="1" customFormat="1" ht="15.95" customHeight="1" spans="1:6">
      <c r="A60" s="18">
        <v>511</v>
      </c>
      <c r="B60" s="19" t="s">
        <v>1145</v>
      </c>
      <c r="C60" s="20">
        <v>1376</v>
      </c>
      <c r="D60" s="20">
        <f>SUM(D61:D64)</f>
        <v>1376</v>
      </c>
      <c r="E60" s="21">
        <v>0</v>
      </c>
      <c r="F60" s="22">
        <f t="shared" si="10"/>
        <v>0</v>
      </c>
    </row>
    <row r="61" s="1" customFormat="1" ht="15.95" customHeight="1" spans="1:6">
      <c r="A61" s="18">
        <v>51101</v>
      </c>
      <c r="B61" s="23" t="s">
        <v>1146</v>
      </c>
      <c r="C61" s="24">
        <v>1376</v>
      </c>
      <c r="D61" s="24">
        <f t="shared" si="14"/>
        <v>1376</v>
      </c>
      <c r="E61" s="25">
        <f t="shared" si="13"/>
        <v>0</v>
      </c>
      <c r="F61" s="26">
        <f t="shared" si="10"/>
        <v>0</v>
      </c>
    </row>
    <row r="62" s="1" customFormat="1" ht="15.95" hidden="1" customHeight="1" spans="1:6">
      <c r="A62" s="18">
        <v>51102</v>
      </c>
      <c r="B62" s="23" t="s">
        <v>1147</v>
      </c>
      <c r="C62" s="24"/>
      <c r="D62" s="24">
        <f t="shared" si="14"/>
        <v>0</v>
      </c>
      <c r="E62" s="25">
        <f t="shared" si="13"/>
        <v>0</v>
      </c>
      <c r="F62" s="26" t="e">
        <f t="shared" si="10"/>
        <v>#DIV/0!</v>
      </c>
    </row>
    <row r="63" s="1" customFormat="1" ht="15.95" hidden="1" customHeight="1" spans="1:6">
      <c r="A63" s="18">
        <v>51103</v>
      </c>
      <c r="B63" s="23" t="s">
        <v>1148</v>
      </c>
      <c r="C63" s="24"/>
      <c r="D63" s="24">
        <f t="shared" si="14"/>
        <v>0</v>
      </c>
      <c r="E63" s="25">
        <f t="shared" si="13"/>
        <v>0</v>
      </c>
      <c r="F63" s="26" t="e">
        <f t="shared" si="10"/>
        <v>#DIV/0!</v>
      </c>
    </row>
    <row r="64" s="1" customFormat="1" ht="15.95" hidden="1" customHeight="1" spans="1:6">
      <c r="A64" s="18">
        <v>51104</v>
      </c>
      <c r="B64" s="23" t="s">
        <v>1149</v>
      </c>
      <c r="C64" s="24"/>
      <c r="D64" s="24">
        <f t="shared" si="14"/>
        <v>0</v>
      </c>
      <c r="E64" s="25">
        <f t="shared" si="13"/>
        <v>0</v>
      </c>
      <c r="F64" s="26" t="e">
        <f t="shared" si="10"/>
        <v>#DIV/0!</v>
      </c>
    </row>
    <row r="65" s="2" customFormat="1" ht="15.95" customHeight="1" spans="1:6">
      <c r="A65" s="29">
        <v>512</v>
      </c>
      <c r="B65" s="19" t="s">
        <v>1080</v>
      </c>
      <c r="C65" s="20">
        <v>0</v>
      </c>
      <c r="D65" s="20">
        <f t="shared" si="14"/>
        <v>0</v>
      </c>
      <c r="E65" s="21">
        <f t="shared" si="13"/>
        <v>0</v>
      </c>
      <c r="F65" s="22">
        <v>0</v>
      </c>
    </row>
    <row r="66" s="1" customFormat="1" ht="15.95" customHeight="1" spans="1:6">
      <c r="A66" s="18">
        <v>514</v>
      </c>
      <c r="B66" s="19" t="s">
        <v>1150</v>
      </c>
      <c r="C66" s="20">
        <f>SUM(C67:C68)</f>
        <v>2400</v>
      </c>
      <c r="D66" s="20">
        <f t="shared" si="14"/>
        <v>2400</v>
      </c>
      <c r="E66" s="21">
        <v>0</v>
      </c>
      <c r="F66" s="22">
        <f t="shared" ref="F66:F74" si="15">E66/D66</f>
        <v>0</v>
      </c>
    </row>
    <row r="67" s="1" customFormat="1" ht="15.95" customHeight="1" spans="1:6">
      <c r="A67" s="18">
        <v>51401</v>
      </c>
      <c r="B67" s="23" t="s">
        <v>1151</v>
      </c>
      <c r="C67" s="24">
        <v>2400</v>
      </c>
      <c r="D67" s="24">
        <f t="shared" si="14"/>
        <v>2400</v>
      </c>
      <c r="E67" s="25">
        <f t="shared" ref="E67:E76" si="16">D67-C67</f>
        <v>0</v>
      </c>
      <c r="F67" s="26">
        <f t="shared" si="15"/>
        <v>0</v>
      </c>
    </row>
    <row r="68" s="1" customFormat="1" ht="15.95" hidden="1" customHeight="1" spans="1:6">
      <c r="A68" s="18">
        <v>51402</v>
      </c>
      <c r="B68" s="23" t="s">
        <v>1152</v>
      </c>
      <c r="C68" s="24"/>
      <c r="D68" s="24">
        <f t="shared" si="14"/>
        <v>0</v>
      </c>
      <c r="E68" s="25">
        <f t="shared" si="16"/>
        <v>0</v>
      </c>
      <c r="F68" s="26" t="e">
        <f t="shared" si="15"/>
        <v>#DIV/0!</v>
      </c>
    </row>
    <row r="69" s="1" customFormat="1" ht="15.95" customHeight="1" spans="1:6">
      <c r="A69" s="29">
        <v>599</v>
      </c>
      <c r="B69" s="19" t="s">
        <v>1153</v>
      </c>
      <c r="C69" s="20">
        <f>SUM(C70:C73)</f>
        <v>3983</v>
      </c>
      <c r="D69" s="20">
        <f t="shared" si="14"/>
        <v>3983</v>
      </c>
      <c r="E69" s="21">
        <v>0</v>
      </c>
      <c r="F69" s="22">
        <f t="shared" si="15"/>
        <v>0</v>
      </c>
    </row>
    <row r="70" s="1" customFormat="1" ht="15.95" hidden="1" customHeight="1" spans="1:6">
      <c r="A70" s="18">
        <v>59906</v>
      </c>
      <c r="B70" s="23" t="s">
        <v>1154</v>
      </c>
      <c r="C70" s="24"/>
      <c r="D70" s="24">
        <f t="shared" si="14"/>
        <v>0</v>
      </c>
      <c r="E70" s="25">
        <f t="shared" si="16"/>
        <v>0</v>
      </c>
      <c r="F70" s="26" t="e">
        <f t="shared" si="15"/>
        <v>#DIV/0!</v>
      </c>
    </row>
    <row r="71" s="1" customFormat="1" ht="15.95" hidden="1" customHeight="1" spans="1:6">
      <c r="A71" s="18">
        <v>59907</v>
      </c>
      <c r="B71" s="23" t="s">
        <v>1155</v>
      </c>
      <c r="C71" s="24"/>
      <c r="D71" s="24">
        <f t="shared" si="14"/>
        <v>0</v>
      </c>
      <c r="E71" s="25">
        <f t="shared" si="16"/>
        <v>0</v>
      </c>
      <c r="F71" s="26" t="e">
        <f t="shared" si="15"/>
        <v>#DIV/0!</v>
      </c>
    </row>
    <row r="72" s="1" customFormat="1" ht="15.95" hidden="1" customHeight="1" spans="1:6">
      <c r="A72" s="18">
        <v>59908</v>
      </c>
      <c r="B72" s="23" t="s">
        <v>1156</v>
      </c>
      <c r="C72" s="24"/>
      <c r="D72" s="24">
        <f t="shared" si="14"/>
        <v>0</v>
      </c>
      <c r="E72" s="25">
        <f t="shared" si="16"/>
        <v>0</v>
      </c>
      <c r="F72" s="26" t="e">
        <f t="shared" si="15"/>
        <v>#DIV/0!</v>
      </c>
    </row>
    <row r="73" s="1" customFormat="1" ht="15.95" customHeight="1" spans="1:6">
      <c r="A73" s="18">
        <v>59999</v>
      </c>
      <c r="B73" s="23" t="s">
        <v>1157</v>
      </c>
      <c r="C73" s="24">
        <v>3983</v>
      </c>
      <c r="D73" s="24">
        <f t="shared" si="14"/>
        <v>3983</v>
      </c>
      <c r="E73" s="25">
        <f t="shared" si="16"/>
        <v>0</v>
      </c>
      <c r="F73" s="26">
        <f t="shared" si="15"/>
        <v>0</v>
      </c>
    </row>
    <row r="74" s="2" customFormat="1" ht="15.95" customHeight="1" spans="1:6">
      <c r="A74" s="29">
        <v>513</v>
      </c>
      <c r="B74" s="19" t="s">
        <v>1062</v>
      </c>
      <c r="C74" s="20">
        <v>20283</v>
      </c>
      <c r="D74" s="20">
        <v>103913</v>
      </c>
      <c r="E74" s="21">
        <f t="shared" si="16"/>
        <v>83630</v>
      </c>
      <c r="F74" s="22">
        <f t="shared" si="15"/>
        <v>0.804807868120447</v>
      </c>
    </row>
    <row r="75" s="1" customFormat="1" ht="15.95" customHeight="1" spans="1:6">
      <c r="A75" s="30"/>
      <c r="B75" s="29" t="s">
        <v>1158</v>
      </c>
      <c r="C75" s="20">
        <v>0</v>
      </c>
      <c r="D75" s="20">
        <f>C75</f>
        <v>0</v>
      </c>
      <c r="E75" s="21">
        <f t="shared" si="16"/>
        <v>0</v>
      </c>
      <c r="F75" s="22">
        <v>0</v>
      </c>
    </row>
    <row r="76" s="1" customFormat="1" ht="15.95" hidden="1" customHeight="1" spans="1:6">
      <c r="A76" s="18">
        <v>51201</v>
      </c>
      <c r="B76" s="23" t="s">
        <v>1159</v>
      </c>
      <c r="C76" s="24"/>
      <c r="D76" s="24">
        <f>C76</f>
        <v>0</v>
      </c>
      <c r="E76" s="25">
        <f t="shared" si="16"/>
        <v>0</v>
      </c>
      <c r="F76" s="26" t="e">
        <f>E76/D76</f>
        <v>#DIV/0!</v>
      </c>
    </row>
    <row r="77" s="1" customFormat="1" ht="15.95" customHeight="1" spans="1:6">
      <c r="A77" s="31" t="s">
        <v>1160</v>
      </c>
      <c r="B77" s="32"/>
      <c r="C77" s="20">
        <f>C6+C11+C22+C30+C37+C41+C44+C48+C51+C57+C60+C66+C69+C74+C75+C65</f>
        <v>253187</v>
      </c>
      <c r="D77" s="20">
        <f>D6+D11+D22+D30+D37+D41+D44+D48+D51+D57+D60+D66+D69+D74+D75+D65</f>
        <v>253187</v>
      </c>
      <c r="E77" s="21">
        <f>E6+E11+E22+E30+E37+E41+E44+E48+E51+E57+E60+E66+E69+E74+E75+E65</f>
        <v>0</v>
      </c>
      <c r="F77" s="22">
        <f>E77/D77</f>
        <v>0</v>
      </c>
    </row>
  </sheetData>
  <mergeCells count="8">
    <mergeCell ref="A1:F1"/>
    <mergeCell ref="A2:F2"/>
    <mergeCell ref="E4:F4"/>
    <mergeCell ref="A77:B77"/>
    <mergeCell ref="A4:A5"/>
    <mergeCell ref="B4:B5"/>
    <mergeCell ref="C4:C5"/>
    <mergeCell ref="D4:D5"/>
  </mergeCells>
  <pageMargins left="1.57430555555556" right="1.57430555555556" top="0.393055555555556" bottom="0.393055555555556" header="0.5" footer="0.156944444444444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经开区公预</vt:lpstr>
      <vt:lpstr>经开区公预（经济分类）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刘子颖</dc:creator>
  <cp:lastModifiedBy>刘子颖</cp:lastModifiedBy>
  <dcterms:created xsi:type="dcterms:W3CDTF">2024-10-14T07:24:00Z</dcterms:created>
  <dcterms:modified xsi:type="dcterms:W3CDTF">2024-10-14T07:41:11Z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9154D648D4CB401F829BD1FA84316EDD_11</vt:lpwstr>
  </property>
  <property fmtid="{D5CDD505-2E9C-101B-9397-08002B2CF9AE}" pid="3" name="KSOProductBuildVer">
    <vt:lpwstr>2052-12.1.0.18276</vt:lpwstr>
  </property>
</Properties>
</file>