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225"/>
  </bookViews>
  <sheets>
    <sheet name="Table1" sheetId="1" r:id="rId1"/>
    <sheet name="Table2" sheetId="2" r:id="rId2"/>
    <sheet name="Table3" sheetId="3" r:id="rId3"/>
    <sheet name="Table4" sheetId="4" r:id="rId4"/>
    <sheet name="Table5" sheetId="5" r:id="rId5"/>
    <sheet name="Table6" sheetId="6" r:id="rId6"/>
    <sheet name="Table7" sheetId="7" r:id="rId7"/>
    <sheet name="Table8" sheetId="8" r:id="rId8"/>
    <sheet name="Table9" sheetId="9" r:id="rId9"/>
    <sheet name="Table10" sheetId="10" r:id="rId10"/>
    <sheet name="Table11" sheetId="11" r:id="rId11"/>
    <sheet name="Table12" sheetId="12" r:id="rId12"/>
    <sheet name="Table13" sheetId="13" r:id="rId13"/>
    <sheet name="Table14" sheetId="14" r:id="rId14"/>
    <sheet name="Table15" sheetId="15" r:id="rId15"/>
    <sheet name="Table16" sheetId="16" r:id="rId16"/>
    <sheet name="Table17" sheetId="17" r:id="rId17"/>
    <sheet name="Table18" sheetId="18" r:id="rId18"/>
    <sheet name="Table19" sheetId="19" r:id="rId19"/>
    <sheet name="Table20" sheetId="20" r:id="rId20"/>
    <sheet name="Table21" sheetId="21" r:id="rId21"/>
    <sheet name="Table22" sheetId="22" r:id="rId22"/>
    <sheet name="Table23" sheetId="23" r:id="rId23"/>
    <sheet name="Table24" sheetId="24" r:id="rId24"/>
    <sheet name="Table25" sheetId="25" r:id="rId25"/>
    <sheet name="Table26" sheetId="26" r:id="rId26"/>
    <sheet name="Table27" sheetId="27" r:id="rId27"/>
    <sheet name="Table28" sheetId="28" r:id="rId28"/>
    <sheet name="Table29" sheetId="29" r:id="rId29"/>
    <sheet name="Table30" sheetId="30" r:id="rId30"/>
    <sheet name="Table31" sheetId="31" r:id="rId31"/>
    <sheet name="Table32" sheetId="32" r:id="rId32"/>
    <sheet name="Table33" sheetId="33" r:id="rId33"/>
    <sheet name="Table34" sheetId="34" r:id="rId34"/>
    <sheet name="Table35" sheetId="35" r:id="rId35"/>
    <sheet name="Table36" sheetId="36" r:id="rId36"/>
    <sheet name="Table37" sheetId="37" r:id="rId37"/>
    <sheet name="Table38" sheetId="38" r:id="rId38"/>
    <sheet name="Table39" sheetId="39" r:id="rId39"/>
    <sheet name="Table40" sheetId="40" r:id="rId40"/>
    <sheet name="Table41" sheetId="41" r:id="rId41"/>
    <sheet name="Table42" sheetId="42" r:id="rId42"/>
    <sheet name="Table43" sheetId="43" r:id="rId43"/>
    <sheet name="Table44" sheetId="44" r:id="rId44"/>
    <sheet name="Table45" sheetId="45" r:id="rId45"/>
    <sheet name="Table46" sheetId="46" r:id="rId46"/>
    <sheet name="Table47" sheetId="47" r:id="rId47"/>
    <sheet name="Table48" sheetId="48" r:id="rId48"/>
    <sheet name="Table49" sheetId="51" r:id="rId49"/>
    <sheet name="Table50" sheetId="52" r:id="rId50"/>
    <sheet name="Table51" sheetId="53" r:id="rId51"/>
    <sheet name="Table52" sheetId="54" r:id="rId52"/>
    <sheet name="Table53" sheetId="55" r:id="rId53"/>
    <sheet name="Table54" sheetId="57" r:id="rId54"/>
    <sheet name="Table55" sheetId="58" r:id="rId55"/>
    <sheet name="Table56" sheetId="61" r:id="rId56"/>
    <sheet name="Table57" sheetId="62" r:id="rId57"/>
    <sheet name="Table58" sheetId="63" r:id="rId58"/>
    <sheet name="Table59" sheetId="64" r:id="rId59"/>
    <sheet name="Table60" sheetId="65" r:id="rId60"/>
    <sheet name="Table61" sheetId="66" r:id="rId61"/>
    <sheet name="Table62" sheetId="67" r:id="rId62"/>
    <sheet name="Table63" sheetId="84" r:id="rId63"/>
    <sheet name="Table64" sheetId="85" r:id="rId64"/>
    <sheet name="Table65" sheetId="86" r:id="rId65"/>
    <sheet name="Table66" sheetId="68" r:id="rId66"/>
    <sheet name="Table67" sheetId="70" r:id="rId67"/>
    <sheet name="Table68" sheetId="71" r:id="rId68"/>
    <sheet name="Table69" sheetId="72" r:id="rId69"/>
    <sheet name="Table70" sheetId="73" r:id="rId70"/>
    <sheet name="Table71" sheetId="74" r:id="rId71"/>
    <sheet name="Table72" sheetId="75" r:id="rId72"/>
    <sheet name="Table73" sheetId="76" r:id="rId73"/>
    <sheet name="Table74" sheetId="77" r:id="rId74"/>
    <sheet name="Table75" sheetId="78" r:id="rId75"/>
    <sheet name="Table76" sheetId="80" r:id="rId76"/>
    <sheet name="Table77" sheetId="82" r:id="rId77"/>
    <sheet name="Table78" sheetId="87" r:id="rId78"/>
  </sheets>
  <externalReferences>
    <externalReference r:id="rId79"/>
  </externalReferences>
  <definedNames>
    <definedName name="_xlnm._FilterDatabase" localSheetId="54" hidden="1">Table55!$A$5:$U$69</definedName>
    <definedName name="_xlnm.Print_Area" localSheetId="0">Table1!$A$1:$A$3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<sst xmlns="http://schemas.openxmlformats.org/spreadsheetml/2006/main" count="2944" uniqueCount="2157">
  <si>
    <t>2024年南宁经济技术开发区财政收支决算</t>
  </si>
  <si>
    <r>
      <rPr>
        <sz val="11"/>
        <rFont val="FangSong"/>
        <charset val="204"/>
      </rPr>
      <t xml:space="preserve">
表一 一般公共预算收入表
表二 一般公共预算支出表
表三 一般公共预算本级支出表
表四 一般公共预算经济分类（基本）支出表
表五 一般公共预算税收返还和转移性收支情况表 
表六 一般公共预算支出预算变动情况表
表七 政府一般债务限额及余额情况表
表八 部门决算收支汇总表
表九 政府性基金预算收入表
表十 政府性基金预算支出表
表十一 政府性基金预算本级支出表
表十二 政府性基金预算转移性收支情况表 
表十三 政府专项债务限额及余额情况表
表十四 国有资本经营预算收入表
表十五 国有资本经营预算支出表
表十六 国有资本经营预算本级支出表
表十七 国有资本经营预算转移性收支情况表
表十八 社会保险基金收入表
表十九 社会保险基金支出表
表二十 </t>
    </r>
    <r>
      <rPr>
        <sz val="11"/>
        <rFont val="Times New Roman"/>
        <charset val="204"/>
      </rPr>
      <t>2024</t>
    </r>
    <r>
      <rPr>
        <sz val="11"/>
        <rFont val="FangSong"/>
        <charset val="204"/>
      </rPr>
      <t>年政府债券收入还本付息情况表
表二十一 地方政府新增一般债券情况表
表二十二 地方政府新增专项债券情况表
表二十三 2025-2029年到期政府债务应偿还情况表
                                         南宁经济技术开发区财政局编制
                                                二</t>
    </r>
    <r>
      <rPr>
        <sz val="11"/>
        <rFont val="SimSun"/>
        <charset val="204"/>
      </rPr>
      <t>〇</t>
    </r>
    <r>
      <rPr>
        <sz val="11"/>
        <rFont val="FangSong"/>
        <charset val="204"/>
      </rPr>
      <t>二五年九月</t>
    </r>
  </si>
  <si>
    <r>
      <rPr>
        <sz val="18"/>
        <rFont val="方正小标宋简体"/>
        <charset val="134"/>
      </rPr>
      <t xml:space="preserve"> 表一 一般公共预算收入表
</t>
    </r>
    <r>
      <rPr>
        <sz val="6"/>
        <rFont val="方正小标宋简体"/>
        <charset val="134"/>
      </rPr>
      <t xml:space="preserve">
</t>
    </r>
    <r>
      <rPr>
        <sz val="8"/>
        <rFont val="方正小标宋简体"/>
        <charset val="134"/>
      </rPr>
      <t xml:space="preserve">                                                                                                                              </t>
    </r>
    <r>
      <rPr>
        <sz val="10"/>
        <rFont val="方正小标宋简体"/>
        <charset val="134"/>
      </rPr>
      <t xml:space="preserve">                                                              单位：万元</t>
    </r>
  </si>
  <si>
    <t>预 算 科 目</t>
  </si>
  <si>
    <t>2024年决算</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</si>
  <si>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</si>
  <si>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</si>
  <si>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</si>
  <si>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</si>
  <si>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</si>
  <si>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</si>
  <si>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</si>
  <si>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</si>
  <si>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</si>
  <si>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</si>
  <si>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</si>
  <si>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</si>
  <si>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</si>
  <si>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</si>
  <si>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</si>
  <si>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</si>
  <si>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</si>
  <si>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</si>
  <si>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</si>
  <si>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</si>
  <si>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</si>
  <si>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</si>
  <si>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</si>
  <si>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</si>
  <si>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</si>
  <si>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一般公共预算收入合计</t>
  </si>
  <si>
    <t>转移性收入</t>
  </si>
  <si>
    <t>上级补助收入</t>
  </si>
  <si>
    <t>下级上解收入</t>
  </si>
  <si>
    <t>上年结余收入</t>
  </si>
  <si>
    <t>调入资金</t>
  </si>
  <si>
    <t>从政府性基金预算调入</t>
  </si>
  <si>
    <t>从国有资本经营预算调入</t>
  </si>
  <si>
    <t>债务转贷收入</t>
  </si>
  <si>
    <t>动用预算稳定调节基金</t>
  </si>
  <si>
    <t>收入总计</t>
  </si>
  <si>
    <r>
      <rPr>
        <sz val="12"/>
        <rFont val="Times New Roman"/>
        <charset val="134"/>
      </rPr>
      <t>- 1 -</t>
    </r>
  </si>
  <si>
    <r>
      <rPr>
        <sz val="18"/>
        <rFont val="方正小标宋简体"/>
        <charset val="134"/>
      </rPr>
      <t>表二 一般公共预算支出表</t>
    </r>
    <r>
      <rPr>
        <sz val="19"/>
        <rFont val="方正小标宋简体"/>
        <charset val="134"/>
      </rPr>
      <t xml:space="preserve">
</t>
    </r>
    <r>
      <rPr>
        <sz val="6"/>
        <rFont val="方正小标宋简体"/>
        <charset val="134"/>
      </rPr>
      <t xml:space="preserve">
</t>
    </r>
    <r>
      <rPr>
        <sz val="9"/>
        <rFont val="方正小标宋简体"/>
        <charset val="134"/>
      </rPr>
      <t xml:space="preserve">                                                                                                                                                                                              单位：万元</t>
    </r>
  </si>
  <si>
    <r>
      <rPr>
        <b/>
        <sz val="10"/>
        <rFont val="宋体"/>
        <charset val="134"/>
      </rPr>
      <t>预</t>
    </r>
    <r>
      <rPr>
        <sz val="10"/>
        <rFont val="宋体"/>
        <charset val="134"/>
      </rPr>
      <t xml:space="preserve"> </t>
    </r>
    <r>
      <rPr>
        <b/>
        <sz val="10"/>
        <rFont val="宋体"/>
        <charset val="134"/>
      </rPr>
      <t>算</t>
    </r>
    <r>
      <rPr>
        <sz val="10"/>
        <rFont val="宋体"/>
        <charset val="134"/>
      </rPr>
      <t xml:space="preserve"> </t>
    </r>
    <r>
      <rPr>
        <b/>
        <sz val="10"/>
        <rFont val="宋体"/>
        <charset val="134"/>
      </rPr>
      <t>科</t>
    </r>
    <r>
      <rPr>
        <sz val="10"/>
        <rFont val="宋体"/>
        <charset val="134"/>
      </rPr>
      <t xml:space="preserve"> </t>
    </r>
    <r>
      <rPr>
        <b/>
        <sz val="10"/>
        <rFont val="宋体"/>
        <charset val="134"/>
      </rPr>
      <t>目</t>
    </r>
  </si>
  <si>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</si>
  <si>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</si>
  <si>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</si>
  <si>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</si>
  <si>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</si>
  <si>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</si>
  <si>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</si>
  <si>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</si>
  <si>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</si>
  <si>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</si>
  <si>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</si>
  <si>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</si>
  <si>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</si>
  <si>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</si>
  <si>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</si>
  <si>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</si>
  <si>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</si>
  <si>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 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</si>
  <si>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</si>
  <si>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</si>
  <si>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</si>
  <si>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</si>
  <si>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</si>
  <si>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</si>
  <si>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</si>
  <si>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</si>
  <si>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转移性支出</t>
  </si>
  <si>
    <t>补助下级支出</t>
  </si>
  <si>
    <t>上解上级支出</t>
  </si>
  <si>
    <t>调出资金</t>
  </si>
  <si>
    <t>债务转贷支出</t>
  </si>
  <si>
    <t>安排预算稳定调节基金</t>
  </si>
  <si>
    <t>年终结余</t>
  </si>
  <si>
    <t>其中：净结余</t>
  </si>
  <si>
    <t>债务还本支出</t>
  </si>
  <si>
    <t>支出总计</t>
  </si>
  <si>
    <r>
      <rPr>
        <sz val="12"/>
        <rFont val="Times New Roman"/>
        <charset val="134"/>
      </rPr>
      <t>- 2 -</t>
    </r>
  </si>
  <si>
    <r>
      <rPr>
        <sz val="18"/>
        <rFont val="方正小标宋简体"/>
        <charset val="134"/>
      </rPr>
      <t xml:space="preserve"> 表三 一般公共预算本级支出表
                                                                </t>
    </r>
    <r>
      <rPr>
        <sz val="9"/>
        <rFont val="方正小标宋简体"/>
        <charset val="134"/>
      </rPr>
      <t xml:space="preserve">                                                                    单位：万元</t>
    </r>
  </si>
  <si>
    <t>一般公共预算支出</t>
  </si>
  <si>
    <t>一般公共服务支出</t>
  </si>
  <si>
    <r>
      <rPr>
        <sz val="10"/>
        <rFont val="宋体"/>
        <charset val="134"/>
      </rPr>
      <t xml:space="preserve">  </t>
    </r>
    <r>
      <rPr>
        <b/>
        <sz val="10"/>
        <rFont val="宋体"/>
        <charset val="134"/>
      </rPr>
      <t>人大事务</t>
    </r>
  </si>
  <si>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</si>
  <si>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</si>
  <si>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</si>
  <si>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</si>
  <si>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</si>
  <si>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</si>
  <si>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</si>
  <si>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</si>
  <si>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</si>
  <si>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</si>
  <si>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</si>
  <si>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r>
      <rPr>
        <sz val="10"/>
        <rFont val="宋体"/>
        <charset val="134"/>
      </rPr>
      <t xml:space="preserve">  </t>
    </r>
    <r>
      <rPr>
        <b/>
        <sz val="10"/>
        <rFont val="宋体"/>
        <charset val="134"/>
      </rPr>
      <t>政协事务</t>
    </r>
  </si>
  <si>
    <t xml:space="preserve"> 政协会议</t>
  </si>
  <si>
    <t xml:space="preserve"> 委员视察</t>
  </si>
  <si>
    <t xml:space="preserve"> 参政议政</t>
  </si>
  <si>
    <t xml:space="preserve"> 其他政协事务支出</t>
  </si>
  <si>
    <r>
      <rPr>
        <sz val="10"/>
        <rFont val="宋体"/>
        <charset val="134"/>
      </rPr>
      <t xml:space="preserve">  </t>
    </r>
    <r>
      <rPr>
        <b/>
        <sz val="10"/>
        <rFont val="宋体"/>
        <charset val="134"/>
      </rPr>
      <t>政府办公厅(室)及相关机构事务</t>
    </r>
  </si>
  <si>
    <t xml:space="preserve"> 专项服务</t>
  </si>
  <si>
    <t xml:space="preserve"> 专项业务及机关事务管理</t>
  </si>
  <si>
    <t xml:space="preserve"> 政务公开审批</t>
  </si>
  <si>
    <t xml:space="preserve"> 信访事务</t>
  </si>
  <si>
    <t xml:space="preserve"> 参事事务</t>
  </si>
  <si>
    <r>
      <rPr>
        <sz val="12"/>
        <rFont val="Times New Roman"/>
        <charset val="134"/>
      </rPr>
      <t>- 3 -</t>
    </r>
  </si>
  <si>
    <r>
      <rPr>
        <sz val="18"/>
        <rFont val="方正小标宋简体"/>
        <charset val="134"/>
      </rPr>
      <t xml:space="preserve"> 表三 一般公共预算本级支出表
                                                                                                     </t>
    </r>
    <r>
      <rPr>
        <sz val="10"/>
        <rFont val="方正小标宋简体"/>
        <charset val="134"/>
      </rPr>
      <t>单位：万元</t>
    </r>
  </si>
  <si>
    <t xml:space="preserve"> 其他政府办公厅(室)及相关机构事务支出</t>
  </si>
  <si>
    <r>
      <rPr>
        <sz val="10"/>
        <rFont val="宋体"/>
        <charset val="134"/>
      </rPr>
      <t xml:space="preserve">  </t>
    </r>
    <r>
      <rPr>
        <b/>
        <sz val="10"/>
        <rFont val="宋体"/>
        <charset val="134"/>
      </rPr>
      <t>发展与改革事务</t>
    </r>
  </si>
  <si>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</si>
  <si>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</si>
  <si>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</si>
  <si>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</si>
  <si>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</si>
  <si>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</si>
  <si>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r>
      <rPr>
        <sz val="10"/>
        <rFont val="宋体"/>
        <charset val="134"/>
      </rPr>
      <t xml:space="preserve">  </t>
    </r>
    <r>
      <rPr>
        <b/>
        <sz val="10"/>
        <rFont val="宋体"/>
        <charset val="134"/>
      </rPr>
      <t>统计信息事务</t>
    </r>
  </si>
  <si>
    <t xml:space="preserve"> 信息事务</t>
  </si>
  <si>
    <t xml:space="preserve"> 专项统计业务</t>
  </si>
  <si>
    <t xml:space="preserve"> 统计管理</t>
  </si>
  <si>
    <t xml:space="preserve"> 专项普查活动</t>
  </si>
  <si>
    <t xml:space="preserve"> 统计抽样调查</t>
  </si>
  <si>
    <t xml:space="preserve"> 其他统计信息事务支出</t>
  </si>
  <si>
    <r>
      <rPr>
        <sz val="10"/>
        <rFont val="宋体"/>
        <charset val="134"/>
      </rPr>
      <t xml:space="preserve">  </t>
    </r>
    <r>
      <rPr>
        <b/>
        <sz val="10"/>
        <rFont val="宋体"/>
        <charset val="134"/>
      </rPr>
      <t>财政事务</t>
    </r>
  </si>
  <si>
    <t xml:space="preserve"> 预算改革业务</t>
  </si>
  <si>
    <t xml:space="preserve"> 财政国库业务</t>
  </si>
  <si>
    <t xml:space="preserve"> 财政监察</t>
  </si>
  <si>
    <t xml:space="preserve"> 信息化建设</t>
  </si>
  <si>
    <t xml:space="preserve"> 财政委托业务支出</t>
  </si>
  <si>
    <r>
      <rPr>
        <sz val="12"/>
        <rFont val="Times New Roman"/>
        <charset val="134"/>
      </rPr>
      <t>- 4 -</t>
    </r>
  </si>
  <si>
    <r>
      <rPr>
        <sz val="18"/>
        <rFont val="方正小标宋简体"/>
        <charset val="204"/>
      </rPr>
      <t xml:space="preserve"> 表三 一般公共预算本级支出表</t>
    </r>
    <r>
      <rPr>
        <sz val="21"/>
        <rFont val="Microsoft YaHei"/>
        <charset val="204"/>
      </rPr>
      <t xml:space="preserve">
</t>
    </r>
    <r>
      <rPr>
        <sz val="6.5"/>
        <rFont val="Arial"/>
        <charset val="204"/>
      </rPr>
      <t xml:space="preserve">
</t>
    </r>
    <r>
      <rPr>
        <sz val="9"/>
        <rFont val="SimSun"/>
        <charset val="204"/>
      </rPr>
      <t xml:space="preserve">                                                                                                       单位：万元</t>
    </r>
  </si>
  <si>
    <t xml:space="preserve"> 其他财政事务支出</t>
  </si>
  <si>
    <r>
      <rPr>
        <sz val="10"/>
        <rFont val="宋体"/>
        <charset val="134"/>
      </rPr>
      <t xml:space="preserve">  </t>
    </r>
    <r>
      <rPr>
        <b/>
        <sz val="10"/>
        <rFont val="宋体"/>
        <charset val="134"/>
      </rPr>
      <t>税收事务</t>
    </r>
  </si>
  <si>
    <t xml:space="preserve"> 税收业务</t>
  </si>
  <si>
    <t xml:space="preserve"> 其他税收事务支出</t>
  </si>
  <si>
    <r>
      <rPr>
        <sz val="10"/>
        <rFont val="宋体"/>
        <charset val="134"/>
      </rPr>
      <t xml:space="preserve">  </t>
    </r>
    <r>
      <rPr>
        <b/>
        <sz val="10"/>
        <rFont val="宋体"/>
        <charset val="134"/>
      </rPr>
      <t>审计事务</t>
    </r>
  </si>
  <si>
    <t xml:space="preserve"> 审计业务</t>
  </si>
  <si>
    <t xml:space="preserve"> 审计管理</t>
  </si>
  <si>
    <t xml:space="preserve"> 其他审计事务支出</t>
  </si>
  <si>
    <r>
      <rPr>
        <sz val="10"/>
        <rFont val="宋体"/>
        <charset val="134"/>
      </rPr>
      <t xml:space="preserve">  </t>
    </r>
    <r>
      <rPr>
        <b/>
        <sz val="10"/>
        <rFont val="宋体"/>
        <charset val="134"/>
      </rPr>
      <t>海关事务</t>
    </r>
  </si>
  <si>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</si>
  <si>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</si>
  <si>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</si>
  <si>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</si>
  <si>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</si>
  <si>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</si>
  <si>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</si>
  <si>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r>
      <rPr>
        <sz val="10"/>
        <rFont val="宋体"/>
        <charset val="134"/>
      </rPr>
      <t xml:space="preserve">  </t>
    </r>
    <r>
      <rPr>
        <b/>
        <sz val="10"/>
        <rFont val="宋体"/>
        <charset val="134"/>
      </rPr>
      <t>纪检监察事务</t>
    </r>
  </si>
  <si>
    <r>
      <rPr>
        <sz val="12"/>
        <rFont val="Times New Roman"/>
        <charset val="134"/>
      </rPr>
      <t>- 5 -</t>
    </r>
  </si>
  <si>
    <t xml:space="preserve"> 大案要案查处</t>
  </si>
  <si>
    <t xml:space="preserve"> 派驻派出机构</t>
  </si>
  <si>
    <t xml:space="preserve"> 巡视工作</t>
  </si>
  <si>
    <t xml:space="preserve"> 其他纪检监察事务支出</t>
  </si>
  <si>
    <r>
      <rPr>
        <sz val="10"/>
        <rFont val="宋体"/>
        <charset val="134"/>
      </rPr>
      <t xml:space="preserve">  </t>
    </r>
    <r>
      <rPr>
        <b/>
        <sz val="10"/>
        <rFont val="宋体"/>
        <charset val="134"/>
      </rPr>
      <t>商贸事务</t>
    </r>
  </si>
  <si>
    <t xml:space="preserve"> 对外贸易管理</t>
  </si>
  <si>
    <t xml:space="preserve"> 国际经济合作</t>
  </si>
  <si>
    <t xml:space="preserve"> 外资管理</t>
  </si>
  <si>
    <t xml:space="preserve"> 国内贸易管理</t>
  </si>
  <si>
    <t xml:space="preserve"> 招商引资</t>
  </si>
  <si>
    <t xml:space="preserve"> 其他商贸事务支出</t>
  </si>
  <si>
    <r>
      <rPr>
        <sz val="10"/>
        <rFont val="宋体"/>
        <charset val="134"/>
      </rPr>
      <t xml:space="preserve">  </t>
    </r>
    <r>
      <rPr>
        <b/>
        <sz val="10"/>
        <rFont val="宋体"/>
        <charset val="134"/>
      </rPr>
      <t>知识产权事务</t>
    </r>
  </si>
  <si>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</si>
  <si>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</si>
  <si>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</si>
  <si>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</si>
  <si>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</si>
  <si>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</si>
  <si>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</si>
  <si>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r>
      <rPr>
        <sz val="10"/>
        <rFont val="宋体"/>
        <charset val="134"/>
      </rPr>
      <t xml:space="preserve">  </t>
    </r>
    <r>
      <rPr>
        <b/>
        <sz val="10"/>
        <rFont val="宋体"/>
        <charset val="134"/>
      </rPr>
      <t>民族事务</t>
    </r>
  </si>
  <si>
    <r>
      <rPr>
        <sz val="12"/>
        <rFont val="Times New Roman"/>
        <charset val="134"/>
      </rPr>
      <t>- 6 -</t>
    </r>
  </si>
  <si>
    <r>
      <rPr>
        <sz val="21"/>
        <rFont val="Microsoft YaHei"/>
        <charset val="204"/>
      </rPr>
      <t xml:space="preserve"> </t>
    </r>
    <r>
      <rPr>
        <sz val="18"/>
        <rFont val="方正小标宋简体"/>
        <charset val="204"/>
      </rPr>
      <t>表三 一般公共预算本级支出表</t>
    </r>
    <r>
      <rPr>
        <sz val="21"/>
        <rFont val="Microsoft YaHei"/>
        <charset val="204"/>
      </rPr>
      <t xml:space="preserve">
</t>
    </r>
    <r>
      <rPr>
        <sz val="6.5"/>
        <rFont val="Arial"/>
        <charset val="204"/>
      </rPr>
      <t xml:space="preserve">
</t>
    </r>
    <r>
      <rPr>
        <sz val="9"/>
        <rFont val="SimSun"/>
        <charset val="204"/>
      </rPr>
      <t xml:space="preserve">                                                                                                       单位：万元</t>
    </r>
  </si>
  <si>
    <t xml:space="preserve"> 民族工作专项</t>
  </si>
  <si>
    <t xml:space="preserve"> 其他民族事务支出</t>
  </si>
  <si>
    <r>
      <rPr>
        <sz val="10"/>
        <rFont val="宋体"/>
        <charset val="134"/>
      </rPr>
      <t xml:space="preserve">  </t>
    </r>
    <r>
      <rPr>
        <b/>
        <sz val="10"/>
        <rFont val="宋体"/>
        <charset val="134"/>
      </rPr>
      <t>港澳台事务</t>
    </r>
  </si>
  <si>
    <t xml:space="preserve"> 港澳事务</t>
  </si>
  <si>
    <t xml:space="preserve"> 台湾事务</t>
  </si>
  <si>
    <t xml:space="preserve"> 其他港澳台事务支出</t>
  </si>
  <si>
    <r>
      <rPr>
        <sz val="10"/>
        <rFont val="宋体"/>
        <charset val="134"/>
      </rPr>
      <t xml:space="preserve">  </t>
    </r>
    <r>
      <rPr>
        <b/>
        <sz val="10"/>
        <rFont val="宋体"/>
        <charset val="134"/>
      </rPr>
      <t>档案事务</t>
    </r>
  </si>
  <si>
    <t xml:space="preserve"> 档案馆</t>
  </si>
  <si>
    <t xml:space="preserve"> 其他档案事务支出</t>
  </si>
  <si>
    <r>
      <rPr>
        <sz val="10"/>
        <rFont val="宋体"/>
        <charset val="134"/>
      </rPr>
      <t xml:space="preserve">  </t>
    </r>
    <r>
      <rPr>
        <b/>
        <sz val="10"/>
        <rFont val="宋体"/>
        <charset val="134"/>
      </rPr>
      <t>民主党派及工商联事务</t>
    </r>
  </si>
  <si>
    <t xml:space="preserve"> 其他民主党派及工商联事务支出</t>
  </si>
  <si>
    <r>
      <rPr>
        <sz val="10"/>
        <rFont val="宋体"/>
        <charset val="134"/>
      </rPr>
      <t xml:space="preserve">  </t>
    </r>
    <r>
      <rPr>
        <b/>
        <sz val="10"/>
        <rFont val="宋体"/>
        <charset val="134"/>
      </rPr>
      <t>群众团体事务</t>
    </r>
  </si>
  <si>
    <t xml:space="preserve"> 工会事务</t>
  </si>
  <si>
    <t xml:space="preserve"> 其他群众团体事务支出</t>
  </si>
  <si>
    <r>
      <rPr>
        <sz val="10"/>
        <rFont val="宋体"/>
        <charset val="134"/>
      </rPr>
      <t xml:space="preserve">  </t>
    </r>
    <r>
      <rPr>
        <b/>
        <sz val="10"/>
        <rFont val="宋体"/>
        <charset val="134"/>
      </rPr>
      <t>党委办公厅(室)及相关机构事务</t>
    </r>
  </si>
  <si>
    <r>
      <rPr>
        <sz val="12"/>
        <rFont val="Times New Roman"/>
        <charset val="134"/>
      </rPr>
      <t>- 7 -</t>
    </r>
  </si>
  <si>
    <t xml:space="preserve"> 专项业务</t>
  </si>
  <si>
    <t xml:space="preserve"> 其他党委办公厅(室)及相关机构事务支出</t>
  </si>
  <si>
    <r>
      <rPr>
        <sz val="10"/>
        <rFont val="宋体"/>
        <charset val="134"/>
      </rPr>
      <t xml:space="preserve">  </t>
    </r>
    <r>
      <rPr>
        <b/>
        <sz val="10"/>
        <rFont val="宋体"/>
        <charset val="134"/>
      </rPr>
      <t>组织事务</t>
    </r>
  </si>
  <si>
    <t xml:space="preserve"> 公务员事务</t>
  </si>
  <si>
    <t xml:space="preserve"> 其他组织事务支出</t>
  </si>
  <si>
    <r>
      <rPr>
        <sz val="10"/>
        <rFont val="宋体"/>
        <charset val="134"/>
      </rPr>
      <t xml:space="preserve">  </t>
    </r>
    <r>
      <rPr>
        <b/>
        <sz val="10"/>
        <rFont val="宋体"/>
        <charset val="134"/>
      </rPr>
      <t>宣传事务</t>
    </r>
  </si>
  <si>
    <t xml:space="preserve"> 宣传管理</t>
  </si>
  <si>
    <t xml:space="preserve"> 其他宣传事务支出</t>
  </si>
  <si>
    <r>
      <rPr>
        <sz val="10"/>
        <rFont val="宋体"/>
        <charset val="134"/>
      </rPr>
      <t xml:space="preserve">  </t>
    </r>
    <r>
      <rPr>
        <b/>
        <sz val="10"/>
        <rFont val="宋体"/>
        <charset val="134"/>
      </rPr>
      <t>统战事务</t>
    </r>
  </si>
  <si>
    <t xml:space="preserve"> 宗教事务</t>
  </si>
  <si>
    <t xml:space="preserve"> 华侨事务</t>
  </si>
  <si>
    <t xml:space="preserve"> 其他统战事务支出</t>
  </si>
  <si>
    <r>
      <rPr>
        <sz val="10"/>
        <rFont val="宋体"/>
        <charset val="134"/>
      </rPr>
      <t xml:space="preserve">  </t>
    </r>
    <r>
      <rPr>
        <b/>
        <sz val="10"/>
        <rFont val="宋体"/>
        <charset val="134"/>
      </rPr>
      <t>对外联络事务</t>
    </r>
  </si>
  <si>
    <r>
      <rPr>
        <sz val="12"/>
        <rFont val="Times New Roman"/>
        <charset val="134"/>
      </rPr>
      <t>- 8 -</t>
    </r>
  </si>
  <si>
    <t xml:space="preserve"> 其他对外联络事务支出</t>
  </si>
  <si>
    <r>
      <rPr>
        <sz val="10"/>
        <rFont val="宋体"/>
        <charset val="134"/>
      </rPr>
      <t xml:space="preserve">  </t>
    </r>
    <r>
      <rPr>
        <b/>
        <sz val="10"/>
        <rFont val="宋体"/>
        <charset val="134"/>
      </rPr>
      <t>其他共产党事务支出(款)</t>
    </r>
  </si>
  <si>
    <t xml:space="preserve"> 其他共产党事务支出(项)</t>
  </si>
  <si>
    <r>
      <rPr>
        <sz val="10"/>
        <rFont val="宋体"/>
        <charset val="134"/>
      </rPr>
      <t xml:space="preserve">  </t>
    </r>
    <r>
      <rPr>
        <b/>
        <sz val="10"/>
        <rFont val="宋体"/>
        <charset val="134"/>
      </rPr>
      <t>网信事务</t>
    </r>
  </si>
  <si>
    <t xml:space="preserve"> 信息安全事务</t>
  </si>
  <si>
    <t xml:space="preserve"> 其他网信事务支出</t>
  </si>
  <si>
    <r>
      <rPr>
        <sz val="10"/>
        <rFont val="宋体"/>
        <charset val="134"/>
      </rPr>
      <t xml:space="preserve">  </t>
    </r>
    <r>
      <rPr>
        <b/>
        <sz val="10"/>
        <rFont val="宋体"/>
        <charset val="134"/>
      </rPr>
      <t>市场监督管理事务</t>
    </r>
  </si>
  <si>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</si>
  <si>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</si>
  <si>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</si>
  <si>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</si>
  <si>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</si>
  <si>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</si>
  <si>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</si>
  <si>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</si>
  <si>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</si>
  <si>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r>
      <rPr>
        <sz val="10"/>
        <rFont val="宋体"/>
        <charset val="134"/>
      </rPr>
      <t xml:space="preserve">  </t>
    </r>
    <r>
      <rPr>
        <b/>
        <sz val="10"/>
        <rFont val="宋体"/>
        <charset val="134"/>
      </rPr>
      <t>其他一般公共服务支出(款)</t>
    </r>
  </si>
  <si>
    <t xml:space="preserve">  国家赔偿费用支出</t>
  </si>
  <si>
    <t xml:space="preserve"> 其他一般公共服务支出(项)</t>
  </si>
  <si>
    <t>外交支出</t>
  </si>
  <si>
    <r>
      <rPr>
        <sz val="12"/>
        <rFont val="Times New Roman"/>
        <charset val="134"/>
      </rPr>
      <t>- 9 -</t>
    </r>
  </si>
  <si>
    <r>
      <rPr>
        <sz val="10"/>
        <rFont val="宋体"/>
        <charset val="134"/>
      </rPr>
      <t xml:space="preserve">  </t>
    </r>
    <r>
      <rPr>
        <b/>
        <sz val="10"/>
        <rFont val="宋体"/>
        <charset val="134"/>
      </rPr>
      <t>外交管理事务</t>
    </r>
  </si>
  <si>
    <t xml:space="preserve"> 其他外交管理事务支出</t>
  </si>
  <si>
    <r>
      <rPr>
        <sz val="10"/>
        <rFont val="宋体"/>
        <charset val="134"/>
      </rPr>
      <t xml:space="preserve">  </t>
    </r>
    <r>
      <rPr>
        <b/>
        <sz val="10"/>
        <rFont val="宋体"/>
        <charset val="134"/>
      </rPr>
      <t>驻外机构</t>
    </r>
  </si>
  <si>
    <t xml:space="preserve"> 驻外使领馆(团、处)</t>
  </si>
  <si>
    <t xml:space="preserve"> 其他驻外机构支出</t>
  </si>
  <si>
    <r>
      <rPr>
        <sz val="10"/>
        <rFont val="宋体"/>
        <charset val="134"/>
      </rPr>
      <t xml:space="preserve">  </t>
    </r>
    <r>
      <rPr>
        <b/>
        <sz val="10"/>
        <rFont val="宋体"/>
        <charset val="134"/>
      </rPr>
      <t>对外援助</t>
    </r>
  </si>
  <si>
    <t xml:space="preserve"> 援外优惠贷款贴息</t>
  </si>
  <si>
    <t xml:space="preserve"> 对外援助</t>
  </si>
  <si>
    <r>
      <rPr>
        <sz val="10"/>
        <rFont val="宋体"/>
        <charset val="134"/>
      </rPr>
      <t xml:space="preserve">  </t>
    </r>
    <r>
      <rPr>
        <b/>
        <sz val="10"/>
        <rFont val="宋体"/>
        <charset val="134"/>
      </rPr>
      <t>国际组织</t>
    </r>
  </si>
  <si>
    <t xml:space="preserve">  国际组织会费</t>
  </si>
  <si>
    <t xml:space="preserve">  国际组织捐赠</t>
  </si>
  <si>
    <t xml:space="preserve">  维和摊款</t>
  </si>
  <si>
    <t xml:space="preserve">  国际组织股金及基金</t>
  </si>
  <si>
    <t xml:space="preserve"> 其他国际组织支出</t>
  </si>
  <si>
    <r>
      <rPr>
        <sz val="10"/>
        <rFont val="宋体"/>
        <charset val="134"/>
      </rPr>
      <t xml:space="preserve">  </t>
    </r>
    <r>
      <rPr>
        <b/>
        <sz val="10"/>
        <rFont val="宋体"/>
        <charset val="134"/>
      </rPr>
      <t>对外合作与交流</t>
    </r>
  </si>
  <si>
    <t xml:space="preserve"> 在华国际会议</t>
  </si>
  <si>
    <t xml:space="preserve"> 国际交流活动</t>
  </si>
  <si>
    <t xml:space="preserve"> 对外合作活动</t>
  </si>
  <si>
    <t xml:space="preserve"> 其他对外合作与交流支出</t>
  </si>
  <si>
    <r>
      <rPr>
        <sz val="10"/>
        <rFont val="宋体"/>
        <charset val="134"/>
      </rPr>
      <t xml:space="preserve">  </t>
    </r>
    <r>
      <rPr>
        <b/>
        <sz val="10"/>
        <rFont val="宋体"/>
        <charset val="134"/>
      </rPr>
      <t>对外宣传(款)</t>
    </r>
  </si>
  <si>
    <t xml:space="preserve"> 对外宣传(项)</t>
  </si>
  <si>
    <r>
      <rPr>
        <sz val="10"/>
        <rFont val="宋体"/>
        <charset val="134"/>
      </rPr>
      <t xml:space="preserve">  </t>
    </r>
    <r>
      <rPr>
        <b/>
        <sz val="10"/>
        <rFont val="宋体"/>
        <charset val="134"/>
      </rPr>
      <t>边界勘界联检</t>
    </r>
  </si>
  <si>
    <t xml:space="preserve"> 边界勘界</t>
  </si>
  <si>
    <t xml:space="preserve"> 边界联检</t>
  </si>
  <si>
    <t xml:space="preserve"> 边界界桩维护</t>
  </si>
  <si>
    <t xml:space="preserve"> 其他支出</t>
  </si>
  <si>
    <r>
      <rPr>
        <sz val="10"/>
        <rFont val="宋体"/>
        <charset val="134"/>
      </rPr>
      <t xml:space="preserve">  </t>
    </r>
    <r>
      <rPr>
        <b/>
        <sz val="10"/>
        <rFont val="宋体"/>
        <charset val="134"/>
      </rPr>
      <t>国际发展合作</t>
    </r>
  </si>
  <si>
    <r>
      <rPr>
        <sz val="12"/>
        <rFont val="Times New Roman"/>
        <charset val="134"/>
      </rPr>
      <t>- 10 -</t>
    </r>
  </si>
  <si>
    <t xml:space="preserve"> 其他国际发展合作支出</t>
  </si>
  <si>
    <r>
      <rPr>
        <sz val="10"/>
        <rFont val="宋体"/>
        <charset val="134"/>
      </rPr>
      <t xml:space="preserve">  </t>
    </r>
    <r>
      <rPr>
        <b/>
        <sz val="10"/>
        <rFont val="宋体"/>
        <charset val="134"/>
      </rPr>
      <t>其他外交支出(款)</t>
    </r>
  </si>
  <si>
    <t xml:space="preserve"> 其他外交支出(项)</t>
  </si>
  <si>
    <t>国防支出</t>
  </si>
  <si>
    <r>
      <rPr>
        <sz val="10"/>
        <rFont val="宋体"/>
        <charset val="134"/>
      </rPr>
      <t xml:space="preserve">  </t>
    </r>
    <r>
      <rPr>
        <b/>
        <sz val="10"/>
        <rFont val="宋体"/>
        <charset val="134"/>
      </rPr>
      <t>军费</t>
    </r>
  </si>
  <si>
    <t xml:space="preserve"> 现役部队</t>
  </si>
  <si>
    <t xml:space="preserve"> 预备役部队</t>
  </si>
  <si>
    <t xml:space="preserve"> 其他军费支出</t>
  </si>
  <si>
    <r>
      <rPr>
        <sz val="10"/>
        <rFont val="宋体"/>
        <charset val="134"/>
      </rPr>
      <t xml:space="preserve">  </t>
    </r>
    <r>
      <rPr>
        <b/>
        <sz val="10"/>
        <rFont val="宋体"/>
        <charset val="134"/>
      </rPr>
      <t>国防科研事业(款)</t>
    </r>
  </si>
  <si>
    <t xml:space="preserve">  国防科研事业(项)</t>
  </si>
  <si>
    <r>
      <rPr>
        <sz val="10"/>
        <rFont val="宋体"/>
        <charset val="134"/>
      </rPr>
      <t xml:space="preserve">  </t>
    </r>
    <r>
      <rPr>
        <b/>
        <sz val="10"/>
        <rFont val="宋体"/>
        <charset val="134"/>
      </rPr>
      <t>专项工程(款)</t>
    </r>
  </si>
  <si>
    <t xml:space="preserve"> 专项工程(项)</t>
  </si>
  <si>
    <r>
      <rPr>
        <sz val="10"/>
        <rFont val="宋体"/>
        <charset val="134"/>
      </rPr>
      <t xml:space="preserve">  </t>
    </r>
    <r>
      <rPr>
        <b/>
        <sz val="10"/>
        <rFont val="宋体"/>
        <charset val="134"/>
      </rPr>
      <t>国防动员</t>
    </r>
  </si>
  <si>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</si>
  <si>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</si>
  <si>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</si>
  <si>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</si>
  <si>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</si>
  <si>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</si>
  <si>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</si>
  <si>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r>
      <rPr>
        <sz val="10"/>
        <rFont val="宋体"/>
        <charset val="134"/>
      </rPr>
      <t xml:space="preserve">  </t>
    </r>
    <r>
      <rPr>
        <b/>
        <sz val="10"/>
        <rFont val="宋体"/>
        <charset val="134"/>
      </rPr>
      <t>其他国防支出(款)</t>
    </r>
  </si>
  <si>
    <t xml:space="preserve"> 其他国防支出(项)</t>
  </si>
  <si>
    <t>公共安全支出</t>
  </si>
  <si>
    <r>
      <rPr>
        <sz val="10"/>
        <rFont val="宋体"/>
        <charset val="134"/>
      </rPr>
      <t xml:space="preserve">  </t>
    </r>
    <r>
      <rPr>
        <b/>
        <sz val="10"/>
        <rFont val="宋体"/>
        <charset val="134"/>
      </rPr>
      <t>武装警察部队(款)</t>
    </r>
  </si>
  <si>
    <t xml:space="preserve"> 武装警察部队(项)</t>
  </si>
  <si>
    <t xml:space="preserve"> 其他武装警察部队支出</t>
  </si>
  <si>
    <r>
      <rPr>
        <sz val="10"/>
        <rFont val="宋体"/>
        <charset val="134"/>
      </rPr>
      <t xml:space="preserve">  </t>
    </r>
    <r>
      <rPr>
        <b/>
        <sz val="10"/>
        <rFont val="宋体"/>
        <charset val="134"/>
      </rPr>
      <t>公安</t>
    </r>
  </si>
  <si>
    <r>
      <rPr>
        <sz val="12"/>
        <rFont val="Times New Roman"/>
        <charset val="134"/>
      </rPr>
      <t>- 11 -</t>
    </r>
  </si>
  <si>
    <t xml:space="preserve"> 执法办案</t>
  </si>
  <si>
    <t xml:space="preserve"> 特别业务</t>
  </si>
  <si>
    <t xml:space="preserve"> 特勤业务</t>
  </si>
  <si>
    <t xml:space="preserve"> 移民事务</t>
  </si>
  <si>
    <t xml:space="preserve"> 其他公安支出</t>
  </si>
  <si>
    <r>
      <rPr>
        <sz val="10"/>
        <rFont val="宋体"/>
        <charset val="134"/>
      </rPr>
      <t xml:space="preserve">  </t>
    </r>
    <r>
      <rPr>
        <b/>
        <sz val="10"/>
        <rFont val="宋体"/>
        <charset val="134"/>
      </rPr>
      <t>国家安全</t>
    </r>
  </si>
  <si>
    <t xml:space="preserve"> 安全业务</t>
  </si>
  <si>
    <t xml:space="preserve"> 其他国家安全支出</t>
  </si>
  <si>
    <r>
      <rPr>
        <sz val="10"/>
        <rFont val="宋体"/>
        <charset val="134"/>
      </rPr>
      <t xml:space="preserve">  </t>
    </r>
    <r>
      <rPr>
        <b/>
        <sz val="10"/>
        <rFont val="宋体"/>
        <charset val="134"/>
      </rPr>
      <t>检察</t>
    </r>
  </si>
  <si>
    <t xml:space="preserve"> “两房”建设</t>
  </si>
  <si>
    <t xml:space="preserve"> 检察监督</t>
  </si>
  <si>
    <t xml:space="preserve"> 其他检察支出</t>
  </si>
  <si>
    <r>
      <rPr>
        <sz val="10"/>
        <rFont val="宋体"/>
        <charset val="134"/>
      </rPr>
      <t xml:space="preserve">  </t>
    </r>
    <r>
      <rPr>
        <b/>
        <sz val="10"/>
        <rFont val="宋体"/>
        <charset val="134"/>
      </rPr>
      <t>法院</t>
    </r>
  </si>
  <si>
    <t xml:space="preserve"> 案件审判</t>
  </si>
  <si>
    <t xml:space="preserve"> 案件执行</t>
  </si>
  <si>
    <t xml:space="preserve"> “两庭”建设</t>
  </si>
  <si>
    <t xml:space="preserve"> 其他法院支出</t>
  </si>
  <si>
    <r>
      <rPr>
        <sz val="10"/>
        <rFont val="宋体"/>
        <charset val="134"/>
      </rPr>
      <t xml:space="preserve">  </t>
    </r>
    <r>
      <rPr>
        <b/>
        <sz val="10"/>
        <rFont val="宋体"/>
        <charset val="134"/>
      </rPr>
      <t>司法</t>
    </r>
  </si>
  <si>
    <r>
      <rPr>
        <sz val="12"/>
        <rFont val="Times New Roman"/>
        <charset val="134"/>
      </rPr>
      <t>- 12 -</t>
    </r>
  </si>
  <si>
    <r>
      <rPr>
        <sz val="18"/>
        <rFont val="方正小标宋简体"/>
        <charset val="204"/>
      </rPr>
      <t xml:space="preserve"> 表三 一般公共预算本级支出表</t>
    </r>
    <r>
      <rPr>
        <sz val="21"/>
        <rFont val="Microsoft YaHei"/>
        <charset val="204"/>
      </rPr>
      <t xml:space="preserve">
</t>
    </r>
    <r>
      <rPr>
        <sz val="6.5"/>
        <rFont val="Arial"/>
        <charset val="204"/>
      </rPr>
      <t xml:space="preserve">
</t>
    </r>
    <r>
      <rPr>
        <sz val="9"/>
        <rFont val="SimSun"/>
        <charset val="204"/>
      </rPr>
      <t xml:space="preserve">                                                                                                      单位：万元</t>
    </r>
  </si>
  <si>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</si>
  <si>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</si>
  <si>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</si>
  <si>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</si>
  <si>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</si>
  <si>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</si>
  <si>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</si>
  <si>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</si>
  <si>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r>
      <rPr>
        <sz val="10"/>
        <rFont val="宋体"/>
        <charset val="134"/>
      </rPr>
      <t xml:space="preserve">  </t>
    </r>
    <r>
      <rPr>
        <b/>
        <sz val="10"/>
        <rFont val="宋体"/>
        <charset val="134"/>
      </rPr>
      <t>监狱</t>
    </r>
  </si>
  <si>
    <t xml:space="preserve"> 罪犯生活及医疗卫生</t>
  </si>
  <si>
    <t xml:space="preserve"> 监狱业务及罪犯改造</t>
  </si>
  <si>
    <t xml:space="preserve"> 狱政设施建设</t>
  </si>
  <si>
    <t xml:space="preserve"> 其他监狱支出</t>
  </si>
  <si>
    <r>
      <rPr>
        <sz val="10"/>
        <rFont val="宋体"/>
        <charset val="134"/>
      </rPr>
      <t xml:space="preserve">  </t>
    </r>
    <r>
      <rPr>
        <b/>
        <sz val="10"/>
        <rFont val="宋体"/>
        <charset val="134"/>
      </rPr>
      <t>强制隔离戒毒</t>
    </r>
  </si>
  <si>
    <t xml:space="preserve"> 强制隔离戒毒人员生活</t>
  </si>
  <si>
    <t xml:space="preserve"> 强制隔离戒毒人员教育</t>
  </si>
  <si>
    <t xml:space="preserve"> 所政设施建设</t>
  </si>
  <si>
    <t xml:space="preserve"> 其他强制隔离戒毒支出</t>
  </si>
  <si>
    <r>
      <rPr>
        <sz val="10"/>
        <rFont val="宋体"/>
        <charset val="134"/>
      </rPr>
      <t xml:space="preserve">  </t>
    </r>
    <r>
      <rPr>
        <b/>
        <sz val="10"/>
        <rFont val="宋体"/>
        <charset val="134"/>
      </rPr>
      <t>国家保密</t>
    </r>
  </si>
  <si>
    <r>
      <rPr>
        <sz val="12"/>
        <rFont val="Times New Roman"/>
        <charset val="134"/>
      </rPr>
      <t>- 13 -</t>
    </r>
  </si>
  <si>
    <t xml:space="preserve"> 保密技术</t>
  </si>
  <si>
    <t xml:space="preserve"> 保密管理</t>
  </si>
  <si>
    <t xml:space="preserve"> 其他国家保密支出</t>
  </si>
  <si>
    <r>
      <rPr>
        <sz val="10"/>
        <rFont val="宋体"/>
        <charset val="134"/>
      </rPr>
      <t xml:space="preserve">  </t>
    </r>
    <r>
      <rPr>
        <b/>
        <sz val="10"/>
        <rFont val="宋体"/>
        <charset val="134"/>
      </rPr>
      <t>缉私警察</t>
    </r>
  </si>
  <si>
    <t xml:space="preserve"> 缉私业务</t>
  </si>
  <si>
    <t xml:space="preserve"> 其他缉私警察支出</t>
  </si>
  <si>
    <r>
      <rPr>
        <sz val="10"/>
        <rFont val="宋体"/>
        <charset val="134"/>
      </rPr>
      <t xml:space="preserve">  </t>
    </r>
    <r>
      <rPr>
        <b/>
        <sz val="10"/>
        <rFont val="宋体"/>
        <charset val="134"/>
      </rPr>
      <t>其他公共安全支出(款)</t>
    </r>
  </si>
  <si>
    <t xml:space="preserve"> 国家司法救助支出</t>
  </si>
  <si>
    <t xml:space="preserve"> 其他公共安全支出(项)</t>
  </si>
  <si>
    <t>教育支出</t>
  </si>
  <si>
    <r>
      <rPr>
        <sz val="10"/>
        <rFont val="宋体"/>
        <charset val="134"/>
      </rPr>
      <t xml:space="preserve">  </t>
    </r>
    <r>
      <rPr>
        <b/>
        <sz val="10"/>
        <rFont val="宋体"/>
        <charset val="134"/>
      </rPr>
      <t>教育管理事务</t>
    </r>
  </si>
  <si>
    <t xml:space="preserve"> 其他教育管理事务支出</t>
  </si>
  <si>
    <r>
      <rPr>
        <sz val="10"/>
        <rFont val="宋体"/>
        <charset val="134"/>
      </rPr>
      <t xml:space="preserve">  </t>
    </r>
    <r>
      <rPr>
        <b/>
        <sz val="10"/>
        <rFont val="宋体"/>
        <charset val="134"/>
      </rPr>
      <t>普通教育</t>
    </r>
  </si>
  <si>
    <t xml:space="preserve"> 学前教育</t>
  </si>
  <si>
    <t xml:space="preserve"> 小学教育</t>
  </si>
  <si>
    <t xml:space="preserve"> 初中教育</t>
  </si>
  <si>
    <t xml:space="preserve"> 高中教育</t>
  </si>
  <si>
    <t xml:space="preserve"> 高等教育</t>
  </si>
  <si>
    <t xml:space="preserve"> 其他普通教育支出</t>
  </si>
  <si>
    <r>
      <rPr>
        <sz val="10"/>
        <rFont val="宋体"/>
        <charset val="134"/>
      </rPr>
      <t xml:space="preserve">  </t>
    </r>
    <r>
      <rPr>
        <b/>
        <sz val="10"/>
        <rFont val="宋体"/>
        <charset val="134"/>
      </rPr>
      <t>职业教育</t>
    </r>
  </si>
  <si>
    <t xml:space="preserve"> 初等职业教育</t>
  </si>
  <si>
    <t xml:space="preserve"> 中等职业教育</t>
  </si>
  <si>
    <t xml:space="preserve"> 技校教育</t>
  </si>
  <si>
    <r>
      <rPr>
        <sz val="12"/>
        <rFont val="Times New Roman"/>
        <charset val="134"/>
      </rPr>
      <t>- 14 -</t>
    </r>
  </si>
  <si>
    <t xml:space="preserve"> 高等职业教育</t>
  </si>
  <si>
    <t xml:space="preserve"> 其他职业教育支出</t>
  </si>
  <si>
    <r>
      <rPr>
        <sz val="10"/>
        <rFont val="宋体"/>
        <charset val="134"/>
      </rPr>
      <t xml:space="preserve">  </t>
    </r>
    <r>
      <rPr>
        <b/>
        <sz val="10"/>
        <rFont val="宋体"/>
        <charset val="134"/>
      </rPr>
      <t>成人教育</t>
    </r>
  </si>
  <si>
    <t xml:space="preserve"> 成人初等教育</t>
  </si>
  <si>
    <t xml:space="preserve"> 成人中等教育</t>
  </si>
  <si>
    <t xml:space="preserve"> 成人高等教育</t>
  </si>
  <si>
    <t xml:space="preserve"> 成人广播电视教育</t>
  </si>
  <si>
    <t xml:space="preserve"> 其他成人教育支出</t>
  </si>
  <si>
    <r>
      <rPr>
        <sz val="10"/>
        <rFont val="宋体"/>
        <charset val="134"/>
      </rPr>
      <t xml:space="preserve">  </t>
    </r>
    <r>
      <rPr>
        <b/>
        <sz val="10"/>
        <rFont val="宋体"/>
        <charset val="134"/>
      </rPr>
      <t>广播电视教育</t>
    </r>
  </si>
  <si>
    <t xml:space="preserve"> 广播电视学校</t>
  </si>
  <si>
    <t xml:space="preserve"> 教育电视台</t>
  </si>
  <si>
    <t xml:space="preserve"> 其他广播电视教育支出</t>
  </si>
  <si>
    <r>
      <rPr>
        <sz val="10"/>
        <rFont val="宋体"/>
        <charset val="134"/>
      </rPr>
      <t xml:space="preserve">  </t>
    </r>
    <r>
      <rPr>
        <b/>
        <sz val="10"/>
        <rFont val="宋体"/>
        <charset val="134"/>
      </rPr>
      <t>留学教育</t>
    </r>
  </si>
  <si>
    <t xml:space="preserve"> 出国留学教育</t>
  </si>
  <si>
    <t xml:space="preserve"> 来华留学教育</t>
  </si>
  <si>
    <t xml:space="preserve"> 其他留学教育支出</t>
  </si>
  <si>
    <r>
      <rPr>
        <sz val="10"/>
        <rFont val="宋体"/>
        <charset val="134"/>
      </rPr>
      <t xml:space="preserve">  </t>
    </r>
    <r>
      <rPr>
        <b/>
        <sz val="10"/>
        <rFont val="宋体"/>
        <charset val="134"/>
      </rPr>
      <t>特殊教育</t>
    </r>
  </si>
  <si>
    <t xml:space="preserve"> 特殊学校教育</t>
  </si>
  <si>
    <t xml:space="preserve"> 工读学校教育</t>
  </si>
  <si>
    <t xml:space="preserve"> 其他特殊教育支出</t>
  </si>
  <si>
    <r>
      <rPr>
        <sz val="10"/>
        <rFont val="宋体"/>
        <charset val="134"/>
      </rPr>
      <t xml:space="preserve">  </t>
    </r>
    <r>
      <rPr>
        <b/>
        <sz val="10"/>
        <rFont val="宋体"/>
        <charset val="134"/>
      </rPr>
      <t>进修及培训</t>
    </r>
  </si>
  <si>
    <t xml:space="preserve"> 教师进修</t>
  </si>
  <si>
    <t xml:space="preserve"> 干部教育</t>
  </si>
  <si>
    <t xml:space="preserve"> 培训支出</t>
  </si>
  <si>
    <t xml:space="preserve"> 退役士兵能力提升</t>
  </si>
  <si>
    <t xml:space="preserve"> 其他进修及培训</t>
  </si>
  <si>
    <r>
      <rPr>
        <sz val="10"/>
        <rFont val="宋体"/>
        <charset val="134"/>
      </rPr>
      <t xml:space="preserve">  </t>
    </r>
    <r>
      <rPr>
        <b/>
        <sz val="10"/>
        <rFont val="宋体"/>
        <charset val="134"/>
      </rPr>
      <t>教育费附加安排的支出</t>
    </r>
  </si>
  <si>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</si>
  <si>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</si>
  <si>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</si>
  <si>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</si>
  <si>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</si>
  <si>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</si>
  <si>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r>
      <rPr>
        <sz val="12"/>
        <rFont val="Times New Roman"/>
        <charset val="134"/>
      </rPr>
      <t>- 15 -</t>
    </r>
  </si>
  <si>
    <r>
      <rPr>
        <sz val="10"/>
        <rFont val="宋体"/>
        <charset val="134"/>
      </rPr>
      <t xml:space="preserve">  </t>
    </r>
    <r>
      <rPr>
        <b/>
        <sz val="10"/>
        <rFont val="宋体"/>
        <charset val="134"/>
      </rPr>
      <t>其他教育支出(款)</t>
    </r>
  </si>
  <si>
    <t xml:space="preserve"> 其他教育支出(项)</t>
  </si>
  <si>
    <t>科学技术支出</t>
  </si>
  <si>
    <r>
      <rPr>
        <sz val="10"/>
        <rFont val="宋体"/>
        <charset val="134"/>
      </rPr>
      <t xml:space="preserve">  </t>
    </r>
    <r>
      <rPr>
        <b/>
        <sz val="10"/>
        <rFont val="宋体"/>
        <charset val="134"/>
      </rPr>
      <t>科学技术管理事务</t>
    </r>
  </si>
  <si>
    <t xml:space="preserve"> 其他科学技术管理事务支出</t>
  </si>
  <si>
    <r>
      <rPr>
        <sz val="10"/>
        <rFont val="宋体"/>
        <charset val="134"/>
      </rPr>
      <t xml:space="preserve">  </t>
    </r>
    <r>
      <rPr>
        <b/>
        <sz val="10"/>
        <rFont val="宋体"/>
        <charset val="134"/>
      </rPr>
      <t>基础研究</t>
    </r>
  </si>
  <si>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</si>
  <si>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</si>
  <si>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</si>
  <si>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</si>
  <si>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</si>
  <si>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</si>
  <si>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</si>
  <si>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</si>
  <si>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r>
      <rPr>
        <sz val="10"/>
        <rFont val="宋体"/>
        <charset val="134"/>
      </rPr>
      <t xml:space="preserve">  </t>
    </r>
    <r>
      <rPr>
        <b/>
        <sz val="10"/>
        <rFont val="宋体"/>
        <charset val="134"/>
      </rPr>
      <t>应用研究</t>
    </r>
  </si>
  <si>
    <t xml:space="preserve"> 社会公益研究</t>
  </si>
  <si>
    <t xml:space="preserve"> 高技术研究</t>
  </si>
  <si>
    <t xml:space="preserve"> 专项科研试制</t>
  </si>
  <si>
    <t xml:space="preserve"> 其他应用研究支出</t>
  </si>
  <si>
    <r>
      <rPr>
        <sz val="10"/>
        <rFont val="宋体"/>
        <charset val="134"/>
      </rPr>
      <t xml:space="preserve">  </t>
    </r>
    <r>
      <rPr>
        <b/>
        <sz val="10"/>
        <rFont val="宋体"/>
        <charset val="134"/>
      </rPr>
      <t>技术研究与开发</t>
    </r>
  </si>
  <si>
    <t xml:space="preserve"> 科技成果转化与扩散</t>
  </si>
  <si>
    <t xml:space="preserve"> 共性技术研究与开发</t>
  </si>
  <si>
    <t xml:space="preserve"> 其他技术研究与开发支出</t>
  </si>
  <si>
    <r>
      <rPr>
        <sz val="10"/>
        <rFont val="宋体"/>
        <charset val="134"/>
      </rPr>
      <t xml:space="preserve">  </t>
    </r>
    <r>
      <rPr>
        <b/>
        <sz val="10"/>
        <rFont val="宋体"/>
        <charset val="134"/>
      </rPr>
      <t>科技条件与服务</t>
    </r>
  </si>
  <si>
    <t xml:space="preserve"> 技术创新服务体系</t>
  </si>
  <si>
    <t xml:space="preserve"> 科技条件专项</t>
  </si>
  <si>
    <t xml:space="preserve"> 其他科技条件与服务支出</t>
  </si>
  <si>
    <r>
      <rPr>
        <sz val="12"/>
        <rFont val="Times New Roman"/>
        <charset val="134"/>
      </rPr>
      <t>- 16 -</t>
    </r>
  </si>
  <si>
    <r>
      <rPr>
        <sz val="10"/>
        <rFont val="宋体"/>
        <charset val="134"/>
      </rPr>
      <t xml:space="preserve">  </t>
    </r>
    <r>
      <rPr>
        <b/>
        <sz val="10"/>
        <rFont val="宋体"/>
        <charset val="134"/>
      </rPr>
      <t>社会科学</t>
    </r>
  </si>
  <si>
    <t xml:space="preserve"> 社会科学研究机构</t>
  </si>
  <si>
    <t xml:space="preserve"> 社会科学研究</t>
  </si>
  <si>
    <t xml:space="preserve"> 社科基金支出</t>
  </si>
  <si>
    <t xml:space="preserve"> 其他社会科学支出</t>
  </si>
  <si>
    <r>
      <rPr>
        <sz val="10"/>
        <rFont val="宋体"/>
        <charset val="134"/>
      </rPr>
      <t xml:space="preserve">  </t>
    </r>
    <r>
      <rPr>
        <b/>
        <sz val="10"/>
        <rFont val="宋体"/>
        <charset val="134"/>
      </rPr>
      <t>科学技术普及</t>
    </r>
  </si>
  <si>
    <t xml:space="preserve"> 科普活动</t>
  </si>
  <si>
    <t xml:space="preserve"> 青少年科技活动</t>
  </si>
  <si>
    <t xml:space="preserve"> 学术交流活动</t>
  </si>
  <si>
    <t xml:space="preserve"> 科技馆站</t>
  </si>
  <si>
    <t xml:space="preserve"> 其他科学技术普及支出</t>
  </si>
  <si>
    <r>
      <rPr>
        <sz val="10"/>
        <rFont val="宋体"/>
        <charset val="134"/>
      </rPr>
      <t xml:space="preserve">  </t>
    </r>
    <r>
      <rPr>
        <b/>
        <sz val="10"/>
        <rFont val="宋体"/>
        <charset val="134"/>
      </rPr>
      <t>科技交流与合作</t>
    </r>
  </si>
  <si>
    <t xml:space="preserve"> 国际交流与合作</t>
  </si>
  <si>
    <t xml:space="preserve"> 重大科技合作项目</t>
  </si>
  <si>
    <t xml:space="preserve"> 其他科技交流与合作支出</t>
  </si>
  <si>
    <r>
      <rPr>
        <sz val="10"/>
        <rFont val="宋体"/>
        <charset val="134"/>
      </rPr>
      <t xml:space="preserve">  </t>
    </r>
    <r>
      <rPr>
        <b/>
        <sz val="10"/>
        <rFont val="宋体"/>
        <charset val="134"/>
      </rPr>
      <t>科技重大项目</t>
    </r>
  </si>
  <si>
    <t xml:space="preserve"> 科技重大专项</t>
  </si>
  <si>
    <t xml:space="preserve"> 重点研发计划</t>
  </si>
  <si>
    <t xml:space="preserve"> 其他科技重大项目</t>
  </si>
  <si>
    <r>
      <rPr>
        <sz val="10"/>
        <rFont val="宋体"/>
        <charset val="134"/>
      </rPr>
      <t xml:space="preserve">  </t>
    </r>
    <r>
      <rPr>
        <b/>
        <sz val="10"/>
        <rFont val="宋体"/>
        <charset val="134"/>
      </rPr>
      <t>其他科学技术支出(款)</t>
    </r>
  </si>
  <si>
    <t xml:space="preserve"> 科技奖励</t>
  </si>
  <si>
    <t xml:space="preserve"> 核应急</t>
  </si>
  <si>
    <t xml:space="preserve"> 转制科研机构</t>
  </si>
  <si>
    <t xml:space="preserve"> 其他科学技术支出(项)</t>
  </si>
  <si>
    <t>文化旅游体育与传媒支出</t>
  </si>
  <si>
    <r>
      <rPr>
        <sz val="10"/>
        <rFont val="宋体"/>
        <charset val="134"/>
      </rPr>
      <t xml:space="preserve">  </t>
    </r>
    <r>
      <rPr>
        <b/>
        <sz val="10"/>
        <rFont val="宋体"/>
        <charset val="134"/>
      </rPr>
      <t>文化和旅游</t>
    </r>
  </si>
  <si>
    <t xml:space="preserve"> 图书馆</t>
  </si>
  <si>
    <t xml:space="preserve"> 文化展示及纪念机构</t>
  </si>
  <si>
    <t xml:space="preserve"> 艺术表演场所</t>
  </si>
  <si>
    <r>
      <rPr>
        <sz val="12"/>
        <rFont val="Times New Roman"/>
        <charset val="134"/>
      </rPr>
      <t>- 17 -</t>
    </r>
  </si>
  <si>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</si>
  <si>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</si>
  <si>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</si>
  <si>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</si>
  <si>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</si>
  <si>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</si>
  <si>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</si>
  <si>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</si>
  <si>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</si>
  <si>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r>
      <rPr>
        <sz val="10"/>
        <rFont val="宋体"/>
        <charset val="134"/>
      </rPr>
      <t xml:space="preserve">  </t>
    </r>
    <r>
      <rPr>
        <b/>
        <sz val="10"/>
        <rFont val="宋体"/>
        <charset val="134"/>
      </rPr>
      <t>文物</t>
    </r>
  </si>
  <si>
    <t xml:space="preserve"> 文物保护</t>
  </si>
  <si>
    <t xml:space="preserve"> 博物馆</t>
  </si>
  <si>
    <t xml:space="preserve"> 历史名城与古迹</t>
  </si>
  <si>
    <t xml:space="preserve"> 其他文物支出</t>
  </si>
  <si>
    <r>
      <rPr>
        <sz val="10"/>
        <rFont val="宋体"/>
        <charset val="134"/>
      </rPr>
      <t xml:space="preserve">  </t>
    </r>
    <r>
      <rPr>
        <b/>
        <sz val="10"/>
        <rFont val="宋体"/>
        <charset val="134"/>
      </rPr>
      <t>体育</t>
    </r>
  </si>
  <si>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</si>
  <si>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</si>
  <si>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</si>
  <si>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</si>
  <si>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</si>
  <si>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</si>
  <si>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</si>
  <si>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r>
      <rPr>
        <sz val="10"/>
        <rFont val="宋体"/>
        <charset val="134"/>
      </rPr>
      <t xml:space="preserve">  </t>
    </r>
    <r>
      <rPr>
        <b/>
        <sz val="10"/>
        <rFont val="宋体"/>
        <charset val="134"/>
      </rPr>
      <t>新闻出版电影</t>
    </r>
  </si>
  <si>
    <t xml:space="preserve"> 新闻通讯</t>
  </si>
  <si>
    <r>
      <rPr>
        <sz val="12"/>
        <rFont val="Times New Roman"/>
        <charset val="134"/>
      </rPr>
      <t>- 18 -</t>
    </r>
  </si>
  <si>
    <t xml:space="preserve"> 出版发行</t>
  </si>
  <si>
    <t xml:space="preserve"> 版权管理</t>
  </si>
  <si>
    <t xml:space="preserve"> 电影</t>
  </si>
  <si>
    <t xml:space="preserve"> 其他新闻出版电影支出</t>
  </si>
  <si>
    <r>
      <rPr>
        <sz val="10"/>
        <rFont val="宋体"/>
        <charset val="134"/>
      </rPr>
      <t xml:space="preserve">  </t>
    </r>
    <r>
      <rPr>
        <b/>
        <sz val="10"/>
        <rFont val="宋体"/>
        <charset val="134"/>
      </rPr>
      <t>广播电视</t>
    </r>
  </si>
  <si>
    <t xml:space="preserve"> 监测监管</t>
  </si>
  <si>
    <t xml:space="preserve"> 传输发射</t>
  </si>
  <si>
    <t xml:space="preserve"> 广播电视事务</t>
  </si>
  <si>
    <t xml:space="preserve"> 其他广播电视支出</t>
  </si>
  <si>
    <r>
      <rPr>
        <sz val="10"/>
        <rFont val="宋体"/>
        <charset val="134"/>
      </rPr>
      <t xml:space="preserve">  </t>
    </r>
    <r>
      <rPr>
        <b/>
        <sz val="10"/>
        <rFont val="宋体"/>
        <charset val="134"/>
      </rPr>
      <t>其他文化旅游体育与传媒支出(款)</t>
    </r>
  </si>
  <si>
    <t xml:space="preserve"> 宣传文化发展专项支出</t>
  </si>
  <si>
    <t xml:space="preserve"> 文化产业发展专项支出</t>
  </si>
  <si>
    <t xml:space="preserve"> 其他文化旅游体育与传媒支出(项)</t>
  </si>
  <si>
    <t>社会保障和就业支出</t>
  </si>
  <si>
    <r>
      <rPr>
        <sz val="10"/>
        <rFont val="宋体"/>
        <charset val="134"/>
      </rPr>
      <t xml:space="preserve">  </t>
    </r>
    <r>
      <rPr>
        <b/>
        <sz val="10"/>
        <rFont val="宋体"/>
        <charset val="134"/>
      </rPr>
      <t>人力资源和社会保障管理事务</t>
    </r>
  </si>
  <si>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</si>
  <si>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</si>
  <si>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</si>
  <si>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</si>
  <si>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</si>
  <si>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</si>
  <si>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</si>
  <si>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</si>
  <si>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</si>
  <si>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</si>
  <si>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</si>
  <si>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r>
      <rPr>
        <sz val="12"/>
        <rFont val="Times New Roman"/>
        <charset val="134"/>
      </rPr>
      <t>- 19 -</t>
    </r>
  </si>
  <si>
    <t xml:space="preserve"> 引进人才费用</t>
  </si>
  <si>
    <t xml:space="preserve"> 其他人力资源和社会保障管理事务支出</t>
  </si>
  <si>
    <r>
      <rPr>
        <sz val="10"/>
        <rFont val="宋体"/>
        <charset val="134"/>
      </rPr>
      <t xml:space="preserve">  </t>
    </r>
    <r>
      <rPr>
        <b/>
        <sz val="10"/>
        <rFont val="宋体"/>
        <charset val="134"/>
      </rPr>
      <t>民政管理事务</t>
    </r>
  </si>
  <si>
    <t xml:space="preserve"> 社会组织管理</t>
  </si>
  <si>
    <t xml:space="preserve"> 行政区划和地名管理</t>
  </si>
  <si>
    <t xml:space="preserve"> 基层政权建设和社区治理</t>
  </si>
  <si>
    <t xml:space="preserve"> 其他民政管理事务支出</t>
  </si>
  <si>
    <r>
      <rPr>
        <sz val="10"/>
        <rFont val="宋体"/>
        <charset val="134"/>
      </rPr>
      <t xml:space="preserve">  </t>
    </r>
    <r>
      <rPr>
        <b/>
        <sz val="10"/>
        <rFont val="宋体"/>
        <charset val="134"/>
      </rPr>
      <t>补充全国社会保障基金</t>
    </r>
  </si>
  <si>
    <t xml:space="preserve"> 用一般公共预算补充基金</t>
  </si>
  <si>
    <r>
      <rPr>
        <sz val="10"/>
        <rFont val="宋体"/>
        <charset val="134"/>
      </rPr>
      <t xml:space="preserve">  </t>
    </r>
    <r>
      <rPr>
        <b/>
        <sz val="10"/>
        <rFont val="宋体"/>
        <charset val="134"/>
      </rPr>
      <t>行政事业单位养老支出</t>
    </r>
  </si>
  <si>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</si>
  <si>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</si>
  <si>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</si>
  <si>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</si>
  <si>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</si>
  <si>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</si>
  <si>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</si>
  <si>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</si>
  <si>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r>
      <rPr>
        <sz val="10"/>
        <rFont val="宋体"/>
        <charset val="134"/>
      </rPr>
      <t xml:space="preserve">  </t>
    </r>
    <r>
      <rPr>
        <b/>
        <sz val="10"/>
        <rFont val="宋体"/>
        <charset val="134"/>
      </rPr>
      <t>企业改革补助</t>
    </r>
  </si>
  <si>
    <t xml:space="preserve"> 企业关闭破产补助</t>
  </si>
  <si>
    <t xml:space="preserve"> 厂办大集体改革补助</t>
  </si>
  <si>
    <t xml:space="preserve"> 其他企业改革发展补助</t>
  </si>
  <si>
    <r>
      <rPr>
        <sz val="10"/>
        <rFont val="宋体"/>
        <charset val="134"/>
      </rPr>
      <t xml:space="preserve">  </t>
    </r>
    <r>
      <rPr>
        <b/>
        <sz val="10"/>
        <rFont val="宋体"/>
        <charset val="134"/>
      </rPr>
      <t>就业补助</t>
    </r>
  </si>
  <si>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</si>
  <si>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</si>
  <si>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</si>
  <si>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</si>
  <si>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</si>
  <si>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</si>
  <si>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r>
      <rPr>
        <sz val="12"/>
        <rFont val="Times New Roman"/>
        <charset val="134"/>
      </rPr>
      <t>- 20 -</t>
    </r>
  </si>
  <si>
    <t xml:space="preserve"> 高技能人才培养补助</t>
  </si>
  <si>
    <t xml:space="preserve"> 促进创业补贴</t>
  </si>
  <si>
    <t xml:space="preserve"> 其他就业补助支出</t>
  </si>
  <si>
    <r>
      <rPr>
        <sz val="10"/>
        <rFont val="宋体"/>
        <charset val="134"/>
      </rPr>
      <t xml:space="preserve">  </t>
    </r>
    <r>
      <rPr>
        <b/>
        <sz val="10"/>
        <rFont val="宋体"/>
        <charset val="134"/>
      </rPr>
      <t>抚恤</t>
    </r>
  </si>
  <si>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</si>
  <si>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</si>
  <si>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</si>
  <si>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</si>
  <si>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</si>
  <si>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</si>
  <si>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</si>
  <si>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</si>
  <si>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r>
      <rPr>
        <sz val="10"/>
        <rFont val="宋体"/>
        <charset val="134"/>
      </rPr>
      <t xml:space="preserve">  </t>
    </r>
    <r>
      <rPr>
        <b/>
        <sz val="10"/>
        <rFont val="宋体"/>
        <charset val="134"/>
      </rPr>
      <t>退役安置</t>
    </r>
  </si>
  <si>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</si>
  <si>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</si>
  <si>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</si>
  <si>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</si>
  <si>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</si>
  <si>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</si>
  <si>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r>
      <rPr>
        <sz val="10"/>
        <rFont val="宋体"/>
        <charset val="134"/>
      </rPr>
      <t xml:space="preserve">  </t>
    </r>
    <r>
      <rPr>
        <b/>
        <sz val="10"/>
        <rFont val="宋体"/>
        <charset val="134"/>
      </rPr>
      <t>社会福利</t>
    </r>
  </si>
  <si>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</si>
  <si>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</si>
  <si>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</si>
  <si>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</si>
  <si>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</si>
  <si>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</si>
  <si>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</si>
  <si>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r>
      <rPr>
        <sz val="10"/>
        <rFont val="宋体"/>
        <charset val="134"/>
      </rPr>
      <t xml:space="preserve">  </t>
    </r>
    <r>
      <rPr>
        <b/>
        <sz val="10"/>
        <rFont val="宋体"/>
        <charset val="134"/>
      </rPr>
      <t>残疾人事业</t>
    </r>
  </si>
  <si>
    <t xml:space="preserve"> 残疾人康复</t>
  </si>
  <si>
    <t xml:space="preserve"> 残疾人就业</t>
  </si>
  <si>
    <t xml:space="preserve"> 残疾人体育</t>
  </si>
  <si>
    <r>
      <rPr>
        <sz val="12"/>
        <rFont val="Times New Roman"/>
        <charset val="134"/>
      </rPr>
      <t>- 21 -</t>
    </r>
  </si>
  <si>
    <t xml:space="preserve"> 残疾人生活和护理补贴</t>
  </si>
  <si>
    <t xml:space="preserve"> 其他残疾人事业支出</t>
  </si>
  <si>
    <r>
      <rPr>
        <sz val="10"/>
        <rFont val="宋体"/>
        <charset val="134"/>
      </rPr>
      <t xml:space="preserve">  </t>
    </r>
    <r>
      <rPr>
        <b/>
        <sz val="10"/>
        <rFont val="宋体"/>
        <charset val="134"/>
      </rPr>
      <t>红十字事业</t>
    </r>
  </si>
  <si>
    <t xml:space="preserve"> 其他红十字事业支出</t>
  </si>
  <si>
    <r>
      <rPr>
        <sz val="10"/>
        <rFont val="宋体"/>
        <charset val="134"/>
      </rPr>
      <t xml:space="preserve">  </t>
    </r>
    <r>
      <rPr>
        <b/>
        <sz val="10"/>
        <rFont val="宋体"/>
        <charset val="134"/>
      </rPr>
      <t>最低生活保障</t>
    </r>
  </si>
  <si>
    <t xml:space="preserve"> 城市最低生活保障金支出</t>
  </si>
  <si>
    <t xml:space="preserve"> 农村最低生活保障金支出</t>
  </si>
  <si>
    <r>
      <rPr>
        <sz val="10"/>
        <rFont val="宋体"/>
        <charset val="134"/>
      </rPr>
      <t xml:space="preserve">  </t>
    </r>
    <r>
      <rPr>
        <b/>
        <sz val="10"/>
        <rFont val="宋体"/>
        <charset val="134"/>
      </rPr>
      <t>临时救助</t>
    </r>
  </si>
  <si>
    <t xml:space="preserve"> 临时救助支出</t>
  </si>
  <si>
    <t xml:space="preserve"> 流浪乞讨人员救助支出</t>
  </si>
  <si>
    <r>
      <rPr>
        <sz val="10"/>
        <rFont val="宋体"/>
        <charset val="134"/>
      </rPr>
      <t xml:space="preserve">  </t>
    </r>
    <r>
      <rPr>
        <b/>
        <sz val="10"/>
        <rFont val="宋体"/>
        <charset val="134"/>
      </rPr>
      <t>特困人员救助供养</t>
    </r>
  </si>
  <si>
    <t xml:space="preserve"> 城市特困人员救助供养支出</t>
  </si>
  <si>
    <t xml:space="preserve"> 农村特困人员救助供养支出</t>
  </si>
  <si>
    <r>
      <rPr>
        <sz val="10"/>
        <rFont val="宋体"/>
        <charset val="134"/>
      </rPr>
      <t xml:space="preserve">  </t>
    </r>
    <r>
      <rPr>
        <b/>
        <sz val="10"/>
        <rFont val="宋体"/>
        <charset val="134"/>
      </rPr>
      <t>补充道路交通事故社会救助基金</t>
    </r>
  </si>
  <si>
    <t xml:space="preserve"> 交强险增值税补助基金支出</t>
  </si>
  <si>
    <t xml:space="preserve"> 交强险罚款收入补助基金支出</t>
  </si>
  <si>
    <r>
      <rPr>
        <sz val="10"/>
        <rFont val="宋体"/>
        <charset val="134"/>
      </rPr>
      <t xml:space="preserve">  </t>
    </r>
    <r>
      <rPr>
        <b/>
        <sz val="10"/>
        <rFont val="宋体"/>
        <charset val="134"/>
      </rPr>
      <t>其他生活救助</t>
    </r>
  </si>
  <si>
    <t xml:space="preserve"> 其他城市生活救助</t>
  </si>
  <si>
    <t xml:space="preserve"> 其他农村生活救助</t>
  </si>
  <si>
    <r>
      <rPr>
        <sz val="10"/>
        <rFont val="宋体"/>
        <charset val="134"/>
      </rPr>
      <t xml:space="preserve">  </t>
    </r>
    <r>
      <rPr>
        <b/>
        <sz val="10"/>
        <rFont val="宋体"/>
        <charset val="134"/>
      </rPr>
      <t>财政对基本养老保险基金的补助</t>
    </r>
  </si>
  <si>
    <t xml:space="preserve"> 财政对企业职工基本养老保险基金的补助</t>
  </si>
  <si>
    <t xml:space="preserve"> 财政对城乡居民基本养老保险基金的补助</t>
  </si>
  <si>
    <t xml:space="preserve"> 财政对其他基本养老保险基金的补助</t>
  </si>
  <si>
    <r>
      <rPr>
        <sz val="10"/>
        <rFont val="宋体"/>
        <charset val="134"/>
      </rPr>
      <t xml:space="preserve">  </t>
    </r>
    <r>
      <rPr>
        <b/>
        <sz val="10"/>
        <rFont val="宋体"/>
        <charset val="134"/>
      </rPr>
      <t>财政对其他社会保险基金的补助</t>
    </r>
  </si>
  <si>
    <t xml:space="preserve"> 财政对失业保险基金的补助</t>
  </si>
  <si>
    <t xml:space="preserve"> 财政对工伤保险基金的补助</t>
  </si>
  <si>
    <t xml:space="preserve"> 其他财政对社会保险基金的补助</t>
  </si>
  <si>
    <r>
      <rPr>
        <sz val="10"/>
        <rFont val="宋体"/>
        <charset val="134"/>
      </rPr>
      <t xml:space="preserve">  </t>
    </r>
    <r>
      <rPr>
        <b/>
        <sz val="10"/>
        <rFont val="宋体"/>
        <charset val="134"/>
      </rPr>
      <t>退役军人管理事务</t>
    </r>
  </si>
  <si>
    <r>
      <rPr>
        <sz val="12"/>
        <rFont val="Times New Roman"/>
        <charset val="134"/>
      </rPr>
      <t>- 22 -</t>
    </r>
  </si>
  <si>
    <t xml:space="preserve"> 拥军优属</t>
  </si>
  <si>
    <t xml:space="preserve"> 军供保障</t>
  </si>
  <si>
    <t xml:space="preserve"> 其他退役军人事务管理支出</t>
  </si>
  <si>
    <r>
      <rPr>
        <sz val="10"/>
        <rFont val="宋体"/>
        <charset val="134"/>
      </rPr>
      <t xml:space="preserve">  </t>
    </r>
    <r>
      <rPr>
        <b/>
        <sz val="10"/>
        <rFont val="宋体"/>
        <charset val="134"/>
      </rPr>
      <t>财政代缴社会保险费支出</t>
    </r>
  </si>
  <si>
    <t xml:space="preserve"> 财政代缴城乡居民基本养老保险费支出</t>
  </si>
  <si>
    <t xml:space="preserve"> 财政代缴其他社会保险费支出</t>
  </si>
  <si>
    <r>
      <rPr>
        <sz val="10"/>
        <rFont val="宋体"/>
        <charset val="134"/>
      </rPr>
      <t xml:space="preserve">  </t>
    </r>
    <r>
      <rPr>
        <b/>
        <sz val="10"/>
        <rFont val="宋体"/>
        <charset val="134"/>
      </rPr>
      <t>其他社会保障和就业支出(款)</t>
    </r>
  </si>
  <si>
    <t xml:space="preserve"> 其他社会保障和就业支出(项)</t>
  </si>
  <si>
    <t>卫生健康支出</t>
  </si>
  <si>
    <r>
      <rPr>
        <sz val="10"/>
        <rFont val="宋体"/>
        <charset val="134"/>
      </rPr>
      <t xml:space="preserve">  </t>
    </r>
    <r>
      <rPr>
        <b/>
        <sz val="10"/>
        <rFont val="宋体"/>
        <charset val="134"/>
      </rPr>
      <t>卫生健康管理事务</t>
    </r>
  </si>
  <si>
    <t xml:space="preserve"> 其他卫生健康管理事务支出</t>
  </si>
  <si>
    <r>
      <rPr>
        <sz val="10"/>
        <rFont val="宋体"/>
        <charset val="134"/>
      </rPr>
      <t xml:space="preserve">  </t>
    </r>
    <r>
      <rPr>
        <b/>
        <sz val="10"/>
        <rFont val="宋体"/>
        <charset val="134"/>
      </rPr>
      <t>公立医院</t>
    </r>
  </si>
  <si>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</si>
  <si>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</si>
  <si>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</si>
  <si>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</si>
  <si>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</si>
  <si>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</si>
  <si>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</si>
  <si>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</si>
  <si>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</si>
  <si>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</si>
  <si>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</si>
  <si>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</si>
  <si>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</si>
  <si>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r>
      <rPr>
        <sz val="10"/>
        <rFont val="宋体"/>
        <charset val="134"/>
      </rPr>
      <t xml:space="preserve">  </t>
    </r>
    <r>
      <rPr>
        <b/>
        <sz val="10"/>
        <rFont val="宋体"/>
        <charset val="134"/>
      </rPr>
      <t>基层医疗卫生机构</t>
    </r>
  </si>
  <si>
    <t xml:space="preserve"> 城市社区卫生机构</t>
  </si>
  <si>
    <t xml:space="preserve"> 乡镇卫生院</t>
  </si>
  <si>
    <r>
      <rPr>
        <sz val="12"/>
        <rFont val="Times New Roman"/>
        <charset val="134"/>
      </rPr>
      <t>- 23 -</t>
    </r>
  </si>
  <si>
    <t xml:space="preserve"> 其他基层医疗卫生机构支出</t>
  </si>
  <si>
    <r>
      <rPr>
        <sz val="10"/>
        <rFont val="宋体"/>
        <charset val="134"/>
      </rPr>
      <t xml:space="preserve">  </t>
    </r>
    <r>
      <rPr>
        <b/>
        <sz val="10"/>
        <rFont val="宋体"/>
        <charset val="134"/>
      </rPr>
      <t>公共卫生</t>
    </r>
  </si>
  <si>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</si>
  <si>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</si>
  <si>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</si>
  <si>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</si>
  <si>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</si>
  <si>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</si>
  <si>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</si>
  <si>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</si>
  <si>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</si>
  <si>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</si>
  <si>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</si>
  <si>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r>
      <rPr>
        <sz val="10"/>
        <rFont val="宋体"/>
        <charset val="134"/>
      </rPr>
      <t xml:space="preserve">  </t>
    </r>
    <r>
      <rPr>
        <b/>
        <sz val="10"/>
        <rFont val="宋体"/>
        <charset val="134"/>
      </rPr>
      <t>计划生育事务</t>
    </r>
  </si>
  <si>
    <t xml:space="preserve"> 计划生育机构</t>
  </si>
  <si>
    <t xml:space="preserve"> 计划生育服务</t>
  </si>
  <si>
    <t xml:space="preserve"> 其他计划生育事务支出</t>
  </si>
  <si>
    <r>
      <rPr>
        <sz val="10"/>
        <rFont val="宋体"/>
        <charset val="134"/>
      </rPr>
      <t xml:space="preserve">  </t>
    </r>
    <r>
      <rPr>
        <b/>
        <sz val="10"/>
        <rFont val="宋体"/>
        <charset val="134"/>
      </rPr>
      <t>行政事业单位医疗</t>
    </r>
  </si>
  <si>
    <t xml:space="preserve"> 行政单位医疗</t>
  </si>
  <si>
    <t xml:space="preserve"> 事业单位医疗</t>
  </si>
  <si>
    <t xml:space="preserve"> 公务员医疗补助</t>
  </si>
  <si>
    <t xml:space="preserve"> 其他行政事业单位医疗支出</t>
  </si>
  <si>
    <r>
      <rPr>
        <sz val="10"/>
        <rFont val="宋体"/>
        <charset val="134"/>
      </rPr>
      <t xml:space="preserve">  </t>
    </r>
    <r>
      <rPr>
        <b/>
        <sz val="10"/>
        <rFont val="宋体"/>
        <charset val="134"/>
      </rPr>
      <t>财政对基本医疗保险基金的补助</t>
    </r>
  </si>
  <si>
    <t xml:space="preserve"> 财政对职工基本医疗保险基金的补助</t>
  </si>
  <si>
    <t xml:space="preserve"> 财政对城乡居民基本医疗保险基金的补助</t>
  </si>
  <si>
    <t xml:space="preserve"> 财政对其他基本医疗保险基金的补助</t>
  </si>
  <si>
    <r>
      <rPr>
        <sz val="10"/>
        <rFont val="宋体"/>
        <charset val="134"/>
      </rPr>
      <t xml:space="preserve">  </t>
    </r>
    <r>
      <rPr>
        <b/>
        <sz val="10"/>
        <rFont val="宋体"/>
        <charset val="134"/>
      </rPr>
      <t>医疗救助</t>
    </r>
  </si>
  <si>
    <t xml:space="preserve"> 城乡医疗救助</t>
  </si>
  <si>
    <t xml:space="preserve"> 疾病应急救助</t>
  </si>
  <si>
    <t xml:space="preserve"> 其他医疗救助支出</t>
  </si>
  <si>
    <r>
      <rPr>
        <sz val="10"/>
        <rFont val="宋体"/>
        <charset val="134"/>
      </rPr>
      <t xml:space="preserve">  </t>
    </r>
    <r>
      <rPr>
        <b/>
        <sz val="10"/>
        <rFont val="宋体"/>
        <charset val="134"/>
      </rPr>
      <t>优抚对象医疗</t>
    </r>
  </si>
  <si>
    <t xml:space="preserve"> 优抚对象医疗补助</t>
  </si>
  <si>
    <t xml:space="preserve"> 其他优抚对象医疗支出</t>
  </si>
  <si>
    <r>
      <rPr>
        <sz val="12"/>
        <rFont val="Times New Roman"/>
        <charset val="134"/>
      </rPr>
      <t>- 24 -</t>
    </r>
  </si>
  <si>
    <r>
      <rPr>
        <sz val="10"/>
        <rFont val="宋体"/>
        <charset val="134"/>
      </rPr>
      <t xml:space="preserve">  </t>
    </r>
    <r>
      <rPr>
        <b/>
        <sz val="10"/>
        <rFont val="宋体"/>
        <charset val="134"/>
      </rPr>
      <t>医疗保障管理事务</t>
    </r>
  </si>
  <si>
    <t xml:space="preserve"> 医疗保障政策管理</t>
  </si>
  <si>
    <t xml:space="preserve"> 医疗保障经办事务</t>
  </si>
  <si>
    <t xml:space="preserve"> 其他医疗保障管理事务支出</t>
  </si>
  <si>
    <r>
      <rPr>
        <sz val="10"/>
        <rFont val="宋体"/>
        <charset val="134"/>
      </rPr>
      <t xml:space="preserve">  </t>
    </r>
    <r>
      <rPr>
        <b/>
        <sz val="10"/>
        <rFont val="宋体"/>
        <charset val="134"/>
      </rPr>
      <t>老龄卫生健康事务(款)</t>
    </r>
  </si>
  <si>
    <t xml:space="preserve"> 老龄卫生健康事务(项)</t>
  </si>
  <si>
    <r>
      <rPr>
        <sz val="10"/>
        <rFont val="宋体"/>
        <charset val="134"/>
      </rPr>
      <t xml:space="preserve">  </t>
    </r>
    <r>
      <rPr>
        <b/>
        <sz val="10"/>
        <rFont val="宋体"/>
        <charset val="134"/>
      </rPr>
      <t>中医药事务</t>
    </r>
  </si>
  <si>
    <t xml:space="preserve"> 中医(民族医)药专项</t>
  </si>
  <si>
    <t xml:space="preserve"> 其他中医药支出</t>
  </si>
  <si>
    <r>
      <rPr>
        <sz val="10"/>
        <rFont val="宋体"/>
        <charset val="134"/>
      </rPr>
      <t xml:space="preserve">  </t>
    </r>
    <r>
      <rPr>
        <b/>
        <sz val="10"/>
        <rFont val="宋体"/>
        <charset val="134"/>
      </rPr>
      <t>其他卫生健康支出(款)</t>
    </r>
  </si>
  <si>
    <t xml:space="preserve"> 其他卫生健康支出(项)</t>
  </si>
  <si>
    <t>节能环保支出</t>
  </si>
  <si>
    <r>
      <rPr>
        <sz val="10"/>
        <rFont val="宋体"/>
        <charset val="134"/>
      </rPr>
      <t xml:space="preserve">  </t>
    </r>
    <r>
      <rPr>
        <b/>
        <sz val="10"/>
        <rFont val="宋体"/>
        <charset val="134"/>
      </rPr>
      <t>环境保护管理事务</t>
    </r>
  </si>
  <si>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</si>
  <si>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</si>
  <si>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</si>
  <si>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</si>
  <si>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</si>
  <si>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</si>
  <si>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r>
      <rPr>
        <sz val="10"/>
        <rFont val="宋体"/>
        <charset val="134"/>
      </rPr>
      <t xml:space="preserve">  </t>
    </r>
    <r>
      <rPr>
        <b/>
        <sz val="10"/>
        <rFont val="宋体"/>
        <charset val="134"/>
      </rPr>
      <t>环境监测与监察</t>
    </r>
  </si>
  <si>
    <t xml:space="preserve"> 建设项目环评审查与监督</t>
  </si>
  <si>
    <t xml:space="preserve"> 核与辐射安全监督</t>
  </si>
  <si>
    <t xml:space="preserve"> 其他环境监测与监察支出</t>
  </si>
  <si>
    <r>
      <rPr>
        <sz val="10"/>
        <rFont val="宋体"/>
        <charset val="134"/>
      </rPr>
      <t xml:space="preserve">  </t>
    </r>
    <r>
      <rPr>
        <b/>
        <sz val="10"/>
        <rFont val="宋体"/>
        <charset val="134"/>
      </rPr>
      <t>污染防治</t>
    </r>
  </si>
  <si>
    <t xml:space="preserve"> 大气</t>
  </si>
  <si>
    <r>
      <rPr>
        <sz val="12"/>
        <rFont val="Times New Roman"/>
        <charset val="134"/>
      </rPr>
      <t>- 25 -</t>
    </r>
  </si>
  <si>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</si>
  <si>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</si>
  <si>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</si>
  <si>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</si>
  <si>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</si>
  <si>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</si>
  <si>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</si>
  <si>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r>
      <rPr>
        <sz val="10"/>
        <rFont val="宋体"/>
        <charset val="134"/>
      </rPr>
      <t xml:space="preserve">  </t>
    </r>
    <r>
      <rPr>
        <b/>
        <sz val="10"/>
        <rFont val="宋体"/>
        <charset val="134"/>
      </rPr>
      <t>自然生态保护</t>
    </r>
  </si>
  <si>
    <t xml:space="preserve"> 生态保护</t>
  </si>
  <si>
    <t xml:space="preserve"> 农村环境保护</t>
  </si>
  <si>
    <t xml:space="preserve"> 生物及物种资源保护</t>
  </si>
  <si>
    <t xml:space="preserve"> 其他自然生态保护支出</t>
  </si>
  <si>
    <r>
      <rPr>
        <sz val="10"/>
        <rFont val="宋体"/>
        <charset val="134"/>
      </rPr>
      <t xml:space="preserve">  </t>
    </r>
    <r>
      <rPr>
        <b/>
        <sz val="10"/>
        <rFont val="宋体"/>
        <charset val="134"/>
      </rPr>
      <t>天然林保护</t>
    </r>
  </si>
  <si>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</si>
  <si>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</si>
  <si>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</si>
  <si>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</si>
  <si>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</si>
  <si>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</si>
  <si>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r>
      <rPr>
        <sz val="10"/>
        <rFont val="宋体"/>
        <charset val="134"/>
      </rPr>
      <t xml:space="preserve">  </t>
    </r>
    <r>
      <rPr>
        <b/>
        <sz val="10"/>
        <rFont val="宋体"/>
        <charset val="134"/>
      </rPr>
      <t>退耕还林还草</t>
    </r>
  </si>
  <si>
    <t xml:space="preserve"> 退耕现金</t>
  </si>
  <si>
    <t xml:space="preserve"> 退耕还林粮食折现补贴</t>
  </si>
  <si>
    <t xml:space="preserve"> 退耕还林粮食费用补贴</t>
  </si>
  <si>
    <t xml:space="preserve"> 退耕还林工程建设</t>
  </si>
  <si>
    <t xml:space="preserve"> 其他退耕还林还草支出</t>
  </si>
  <si>
    <r>
      <rPr>
        <sz val="10"/>
        <rFont val="宋体"/>
        <charset val="134"/>
      </rPr>
      <t xml:space="preserve">  </t>
    </r>
    <r>
      <rPr>
        <b/>
        <sz val="10"/>
        <rFont val="宋体"/>
        <charset val="134"/>
      </rPr>
      <t>风沙荒漠治理</t>
    </r>
  </si>
  <si>
    <t xml:space="preserve"> 京津风沙源治理工程建设</t>
  </si>
  <si>
    <t xml:space="preserve"> 其他风沙荒漠治理支出</t>
  </si>
  <si>
    <r>
      <rPr>
        <sz val="10"/>
        <rFont val="宋体"/>
        <charset val="134"/>
      </rPr>
      <t xml:space="preserve">  </t>
    </r>
    <r>
      <rPr>
        <b/>
        <sz val="10"/>
        <rFont val="宋体"/>
        <charset val="134"/>
      </rPr>
      <t>退牧还草</t>
    </r>
  </si>
  <si>
    <t xml:space="preserve"> 退牧还草工程建设</t>
  </si>
  <si>
    <t xml:space="preserve"> 其他退牧还草支出</t>
  </si>
  <si>
    <r>
      <rPr>
        <sz val="10"/>
        <rFont val="宋体"/>
        <charset val="134"/>
      </rPr>
      <t xml:space="preserve">  </t>
    </r>
    <r>
      <rPr>
        <b/>
        <sz val="10"/>
        <rFont val="宋体"/>
        <charset val="134"/>
      </rPr>
      <t>已垦草原退耕还草(款)</t>
    </r>
  </si>
  <si>
    <t xml:space="preserve">  已垦草原退耕还草(项)</t>
  </si>
  <si>
    <r>
      <rPr>
        <sz val="12"/>
        <rFont val="Times New Roman"/>
        <charset val="134"/>
      </rPr>
      <t>- 26 -</t>
    </r>
  </si>
  <si>
    <r>
      <rPr>
        <sz val="10"/>
        <rFont val="宋体"/>
        <charset val="134"/>
      </rPr>
      <t xml:space="preserve">  </t>
    </r>
    <r>
      <rPr>
        <b/>
        <sz val="10"/>
        <rFont val="宋体"/>
        <charset val="134"/>
      </rPr>
      <t>能源节约利用(款)</t>
    </r>
  </si>
  <si>
    <t xml:space="preserve"> 能源节约利用(项)</t>
  </si>
  <si>
    <r>
      <rPr>
        <sz val="10"/>
        <rFont val="宋体"/>
        <charset val="134"/>
      </rPr>
      <t xml:space="preserve">  </t>
    </r>
    <r>
      <rPr>
        <b/>
        <sz val="10"/>
        <rFont val="宋体"/>
        <charset val="134"/>
      </rPr>
      <t>污染减排</t>
    </r>
  </si>
  <si>
    <t xml:space="preserve"> 生态环境监测与信息</t>
  </si>
  <si>
    <t xml:space="preserve"> 生态环境执法监察</t>
  </si>
  <si>
    <t xml:space="preserve"> 减排专项支出</t>
  </si>
  <si>
    <t xml:space="preserve"> 清洁生产专项支出</t>
  </si>
  <si>
    <t xml:space="preserve"> 其他污染减排支出</t>
  </si>
  <si>
    <r>
      <rPr>
        <sz val="10"/>
        <rFont val="宋体"/>
        <charset val="134"/>
      </rPr>
      <t xml:space="preserve">  </t>
    </r>
    <r>
      <rPr>
        <b/>
        <sz val="10"/>
        <rFont val="宋体"/>
        <charset val="134"/>
      </rPr>
      <t>可再生能源(款)</t>
    </r>
  </si>
  <si>
    <t xml:space="preserve"> 可再生能源(项)</t>
  </si>
  <si>
    <r>
      <rPr>
        <sz val="10"/>
        <rFont val="宋体"/>
        <charset val="134"/>
      </rPr>
      <t xml:space="preserve">  </t>
    </r>
    <r>
      <rPr>
        <b/>
        <sz val="10"/>
        <rFont val="宋体"/>
        <charset val="134"/>
      </rPr>
      <t>循环经济(款)</t>
    </r>
  </si>
  <si>
    <t xml:space="preserve"> 循环经济(项)</t>
  </si>
  <si>
    <r>
      <rPr>
        <sz val="10"/>
        <rFont val="宋体"/>
        <charset val="134"/>
      </rPr>
      <t xml:space="preserve">  </t>
    </r>
    <r>
      <rPr>
        <b/>
        <sz val="10"/>
        <rFont val="宋体"/>
        <charset val="134"/>
      </rPr>
      <t>能源管理事务</t>
    </r>
  </si>
  <si>
    <t xml:space="preserve"> 能源科技装备</t>
  </si>
  <si>
    <t xml:space="preserve"> 能源行业管理</t>
  </si>
  <si>
    <t xml:space="preserve"> 能源管理</t>
  </si>
  <si>
    <t xml:space="preserve"> 农村电网建设</t>
  </si>
  <si>
    <t xml:space="preserve"> 其他能源管理事务支出</t>
  </si>
  <si>
    <r>
      <rPr>
        <sz val="10"/>
        <rFont val="宋体"/>
        <charset val="134"/>
      </rPr>
      <t xml:space="preserve">  </t>
    </r>
    <r>
      <rPr>
        <b/>
        <sz val="10"/>
        <rFont val="宋体"/>
        <charset val="134"/>
      </rPr>
      <t>其他节能环保支出(款)</t>
    </r>
  </si>
  <si>
    <t xml:space="preserve"> 其他节能环保支出(项)</t>
  </si>
  <si>
    <t>城乡社区支出</t>
  </si>
  <si>
    <r>
      <rPr>
        <sz val="10"/>
        <rFont val="宋体"/>
        <charset val="134"/>
      </rPr>
      <t xml:space="preserve">  </t>
    </r>
    <r>
      <rPr>
        <b/>
        <sz val="10"/>
        <rFont val="宋体"/>
        <charset val="134"/>
      </rPr>
      <t>城乡社区管理事务</t>
    </r>
  </si>
  <si>
    <r>
      <rPr>
        <sz val="12"/>
        <rFont val="Times New Roman"/>
        <charset val="134"/>
      </rPr>
      <t>- 27 -</t>
    </r>
  </si>
  <si>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</si>
  <si>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</si>
  <si>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</si>
  <si>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</si>
  <si>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</si>
  <si>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</si>
  <si>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</si>
  <si>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r>
      <rPr>
        <sz val="10"/>
        <rFont val="宋体"/>
        <charset val="134"/>
      </rPr>
      <t xml:space="preserve">  </t>
    </r>
    <r>
      <rPr>
        <b/>
        <sz val="10"/>
        <rFont val="宋体"/>
        <charset val="134"/>
      </rPr>
      <t>城乡社区规划与管理(款)</t>
    </r>
  </si>
  <si>
    <t xml:space="preserve"> 城乡社区规划与管理(项)</t>
  </si>
  <si>
    <r>
      <rPr>
        <sz val="10"/>
        <rFont val="宋体"/>
        <charset val="134"/>
      </rPr>
      <t xml:space="preserve">  </t>
    </r>
    <r>
      <rPr>
        <b/>
        <sz val="10"/>
        <rFont val="宋体"/>
        <charset val="134"/>
      </rPr>
      <t>城乡社区公共设施</t>
    </r>
  </si>
  <si>
    <t xml:space="preserve"> 小城镇基础设施建设</t>
  </si>
  <si>
    <t xml:space="preserve"> 其他城乡社区公共设施支出</t>
  </si>
  <si>
    <r>
      <rPr>
        <sz val="10"/>
        <rFont val="宋体"/>
        <charset val="134"/>
      </rPr>
      <t xml:space="preserve">  </t>
    </r>
    <r>
      <rPr>
        <b/>
        <sz val="10"/>
        <rFont val="宋体"/>
        <charset val="134"/>
      </rPr>
      <t>城乡社区环境卫生(款)</t>
    </r>
  </si>
  <si>
    <t xml:space="preserve"> 城乡社区环境卫生(项)</t>
  </si>
  <si>
    <r>
      <rPr>
        <sz val="10"/>
        <rFont val="宋体"/>
        <charset val="134"/>
      </rPr>
      <t xml:space="preserve">  </t>
    </r>
    <r>
      <rPr>
        <b/>
        <sz val="10"/>
        <rFont val="宋体"/>
        <charset val="134"/>
      </rPr>
      <t>建设市场管理与监督(款)</t>
    </r>
  </si>
  <si>
    <t xml:space="preserve"> 建设市场管理与监督(项)</t>
  </si>
  <si>
    <r>
      <rPr>
        <sz val="10"/>
        <rFont val="宋体"/>
        <charset val="134"/>
      </rPr>
      <t xml:space="preserve">  </t>
    </r>
    <r>
      <rPr>
        <b/>
        <sz val="10"/>
        <rFont val="宋体"/>
        <charset val="134"/>
      </rPr>
      <t>其他城乡社区支出(款)</t>
    </r>
  </si>
  <si>
    <t xml:space="preserve"> 其他城乡社区支出(项)</t>
  </si>
  <si>
    <t>农林水支出</t>
  </si>
  <si>
    <r>
      <rPr>
        <sz val="10"/>
        <rFont val="宋体"/>
        <charset val="134"/>
      </rPr>
      <t xml:space="preserve">  </t>
    </r>
    <r>
      <rPr>
        <b/>
        <sz val="10"/>
        <rFont val="宋体"/>
        <charset val="134"/>
      </rPr>
      <t>农业农村</t>
    </r>
  </si>
  <si>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</si>
  <si>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</si>
  <si>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</si>
  <si>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</si>
  <si>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</si>
  <si>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</si>
  <si>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</si>
  <si>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</si>
  <si>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r>
      <rPr>
        <sz val="12"/>
        <rFont val="Times New Roman"/>
        <charset val="134"/>
      </rPr>
      <t>- 28 -</t>
    </r>
  </si>
  <si>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</si>
  <si>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</si>
  <si>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</si>
  <si>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</si>
  <si>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</si>
  <si>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</si>
  <si>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</si>
  <si>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</si>
  <si>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农村道路建设</t>
  </si>
  <si>
    <t xml:space="preserve"> 渔业发展</t>
  </si>
  <si>
    <t xml:space="preserve"> 对高校毕业生到基层任职补助</t>
  </si>
  <si>
    <t xml:space="preserve"> 农田建设</t>
  </si>
  <si>
    <t xml:space="preserve"> 其他农业农村支出</t>
  </si>
  <si>
    <r>
      <rPr>
        <sz val="10"/>
        <rFont val="宋体"/>
        <charset val="134"/>
      </rPr>
      <t xml:space="preserve">  </t>
    </r>
    <r>
      <rPr>
        <b/>
        <sz val="10"/>
        <rFont val="宋体"/>
        <charset val="134"/>
      </rPr>
      <t>林业和草原</t>
    </r>
  </si>
  <si>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</si>
  <si>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</si>
  <si>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</si>
  <si>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</si>
  <si>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</si>
  <si>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</si>
  <si>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</si>
  <si>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</si>
  <si>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</si>
  <si>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</si>
  <si>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</si>
  <si>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</si>
  <si>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</si>
  <si>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</si>
  <si>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r>
      <rPr>
        <sz val="12"/>
        <rFont val="Times New Roman"/>
        <charset val="134"/>
      </rPr>
      <t>- 29 -</t>
    </r>
  </si>
  <si>
    <t xml:space="preserve"> 林业草原防灾减灾</t>
  </si>
  <si>
    <t xml:space="preserve"> 草原管理</t>
  </si>
  <si>
    <t xml:space="preserve"> 其他林业和草原支出</t>
  </si>
  <si>
    <r>
      <rPr>
        <sz val="10"/>
        <rFont val="宋体"/>
        <charset val="134"/>
      </rPr>
      <t xml:space="preserve">  </t>
    </r>
    <r>
      <rPr>
        <b/>
        <sz val="10"/>
        <rFont val="宋体"/>
        <charset val="134"/>
      </rPr>
      <t>水利</t>
    </r>
  </si>
  <si>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</si>
  <si>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</si>
  <si>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</si>
  <si>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</si>
  <si>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</si>
  <si>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</si>
  <si>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</si>
  <si>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</si>
  <si>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</si>
  <si>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</si>
  <si>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</si>
  <si>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</si>
  <si>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</si>
  <si>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</si>
  <si>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</si>
  <si>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</si>
  <si>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</si>
  <si>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</si>
  <si>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</si>
  <si>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</si>
  <si>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</si>
  <si>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</si>
  <si>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</si>
  <si>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r>
      <rPr>
        <sz val="12"/>
        <rFont val="Times New Roman"/>
        <charset val="134"/>
      </rPr>
      <t>- 30 -</t>
    </r>
  </si>
  <si>
    <r>
      <rPr>
        <sz val="10"/>
        <rFont val="宋体"/>
        <charset val="134"/>
      </rPr>
      <t xml:space="preserve">  </t>
    </r>
    <r>
      <rPr>
        <b/>
        <sz val="10"/>
        <rFont val="宋体"/>
        <charset val="134"/>
      </rPr>
      <t>巩固脱贫攻坚成果衔接乡村振兴</t>
    </r>
  </si>
  <si>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</si>
  <si>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</si>
  <si>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</si>
  <si>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</si>
  <si>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</si>
  <si>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</si>
  <si>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r>
      <rPr>
        <sz val="10"/>
        <rFont val="宋体"/>
        <charset val="134"/>
      </rPr>
      <t xml:space="preserve">  </t>
    </r>
    <r>
      <rPr>
        <b/>
        <sz val="10"/>
        <rFont val="宋体"/>
        <charset val="134"/>
      </rPr>
      <t>农村综合改革</t>
    </r>
  </si>
  <si>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</si>
  <si>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</si>
  <si>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</si>
  <si>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</si>
  <si>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</si>
  <si>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</si>
  <si>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r>
      <rPr>
        <sz val="10"/>
        <rFont val="宋体"/>
        <charset val="134"/>
      </rPr>
      <t xml:space="preserve">  </t>
    </r>
    <r>
      <rPr>
        <b/>
        <sz val="10"/>
        <rFont val="宋体"/>
        <charset val="134"/>
      </rPr>
      <t>普惠金融发展支出</t>
    </r>
  </si>
  <si>
    <t xml:space="preserve"> 支持农村金融机构</t>
  </si>
  <si>
    <t xml:space="preserve"> 农业保险保费补贴</t>
  </si>
  <si>
    <t xml:space="preserve"> 创业担保贷款贴息及奖励</t>
  </si>
  <si>
    <t xml:space="preserve"> 补充创业担保贷款基金</t>
  </si>
  <si>
    <t xml:space="preserve"> 其他普惠金融发展支出</t>
  </si>
  <si>
    <r>
      <rPr>
        <sz val="10"/>
        <rFont val="宋体"/>
        <charset val="134"/>
      </rPr>
      <t xml:space="preserve">  </t>
    </r>
    <r>
      <rPr>
        <b/>
        <sz val="10"/>
        <rFont val="宋体"/>
        <charset val="134"/>
      </rPr>
      <t>目标价格补贴</t>
    </r>
  </si>
  <si>
    <t xml:space="preserve"> 棉花目标价格补贴</t>
  </si>
  <si>
    <t xml:space="preserve"> 其他目标价格补贴</t>
  </si>
  <si>
    <r>
      <rPr>
        <sz val="10"/>
        <rFont val="宋体"/>
        <charset val="134"/>
      </rPr>
      <t xml:space="preserve">  </t>
    </r>
    <r>
      <rPr>
        <b/>
        <sz val="10"/>
        <rFont val="宋体"/>
        <charset val="134"/>
      </rPr>
      <t>其他农林水支出(款)</t>
    </r>
  </si>
  <si>
    <t xml:space="preserve"> 化解其他公益性乡村债务支出</t>
  </si>
  <si>
    <t xml:space="preserve"> 其他农林水支出(项)</t>
  </si>
  <si>
    <t>交通运输支出</t>
  </si>
  <si>
    <r>
      <rPr>
        <sz val="10"/>
        <rFont val="宋体"/>
        <charset val="134"/>
      </rPr>
      <t xml:space="preserve">  </t>
    </r>
    <r>
      <rPr>
        <b/>
        <sz val="10"/>
        <rFont val="宋体"/>
        <charset val="134"/>
      </rPr>
      <t>公路水路运输</t>
    </r>
  </si>
  <si>
    <r>
      <rPr>
        <sz val="12"/>
        <rFont val="Times New Roman"/>
        <charset val="134"/>
      </rPr>
      <t>- 31 -</t>
    </r>
  </si>
  <si>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</si>
  <si>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</si>
  <si>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</si>
  <si>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</si>
  <si>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</si>
  <si>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</si>
  <si>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</si>
  <si>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</si>
  <si>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</si>
  <si>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</si>
  <si>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</si>
  <si>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</si>
  <si>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</si>
  <si>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</si>
  <si>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</si>
  <si>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</si>
  <si>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</si>
  <si>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</si>
  <si>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r>
      <rPr>
        <sz val="10"/>
        <rFont val="宋体"/>
        <charset val="134"/>
      </rPr>
      <t xml:space="preserve">  </t>
    </r>
    <r>
      <rPr>
        <b/>
        <sz val="10"/>
        <rFont val="宋体"/>
        <charset val="134"/>
      </rPr>
      <t>铁路运输</t>
    </r>
  </si>
  <si>
    <t xml:space="preserve"> 铁路路网建设</t>
  </si>
  <si>
    <t xml:space="preserve"> 铁路还贷专项</t>
  </si>
  <si>
    <t xml:space="preserve"> 铁路安全</t>
  </si>
  <si>
    <t xml:space="preserve"> 铁路专项运输</t>
  </si>
  <si>
    <t xml:space="preserve"> 行业监管</t>
  </si>
  <si>
    <t xml:space="preserve"> 其他铁路运输支出</t>
  </si>
  <si>
    <r>
      <rPr>
        <sz val="10"/>
        <rFont val="宋体"/>
        <charset val="134"/>
      </rPr>
      <t xml:space="preserve">  </t>
    </r>
    <r>
      <rPr>
        <b/>
        <sz val="10"/>
        <rFont val="宋体"/>
        <charset val="134"/>
      </rPr>
      <t>民用航空运输</t>
    </r>
  </si>
  <si>
    <r>
      <rPr>
        <sz val="12"/>
        <rFont val="Times New Roman"/>
        <charset val="134"/>
      </rPr>
      <t>- 32 -</t>
    </r>
  </si>
  <si>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</si>
  <si>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</si>
  <si>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</si>
  <si>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</si>
  <si>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</si>
  <si>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</si>
  <si>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r>
      <rPr>
        <sz val="10"/>
        <rFont val="宋体"/>
        <charset val="134"/>
      </rPr>
      <t xml:space="preserve">  </t>
    </r>
    <r>
      <rPr>
        <b/>
        <sz val="10"/>
        <rFont val="宋体"/>
        <charset val="134"/>
      </rPr>
      <t>邮政业支出</t>
    </r>
  </si>
  <si>
    <t xml:space="preserve"> 邮政普遍服务与特殊服务</t>
  </si>
  <si>
    <t xml:space="preserve"> 其他邮政业支出</t>
  </si>
  <si>
    <r>
      <rPr>
        <sz val="10"/>
        <rFont val="宋体"/>
        <charset val="134"/>
      </rPr>
      <t xml:space="preserve">  </t>
    </r>
    <r>
      <rPr>
        <b/>
        <sz val="10"/>
        <rFont val="宋体"/>
        <charset val="134"/>
      </rPr>
      <t>车辆购置税支出</t>
    </r>
  </si>
  <si>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</si>
  <si>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</si>
  <si>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</si>
  <si>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</si>
  <si>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r>
      <rPr>
        <sz val="10"/>
        <rFont val="宋体"/>
        <charset val="134"/>
      </rPr>
      <t xml:space="preserve">  </t>
    </r>
    <r>
      <rPr>
        <b/>
        <sz val="10"/>
        <rFont val="宋体"/>
        <charset val="134"/>
      </rPr>
      <t>其他交通运输支出(款)</t>
    </r>
  </si>
  <si>
    <t xml:space="preserve"> 公共交通运营补助</t>
  </si>
  <si>
    <t xml:space="preserve"> 其他交通运输支出(项)</t>
  </si>
  <si>
    <t>资源勘探工业信息等支出</t>
  </si>
  <si>
    <r>
      <rPr>
        <sz val="10"/>
        <rFont val="宋体"/>
        <charset val="134"/>
      </rPr>
      <t xml:space="preserve">  </t>
    </r>
    <r>
      <rPr>
        <b/>
        <sz val="10"/>
        <rFont val="宋体"/>
        <charset val="134"/>
      </rPr>
      <t>资源勘探开发</t>
    </r>
  </si>
  <si>
    <r>
      <rPr>
        <sz val="12"/>
        <rFont val="Times New Roman"/>
        <charset val="134"/>
      </rPr>
      <t>- 33 -</t>
    </r>
  </si>
  <si>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</si>
  <si>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</si>
  <si>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</si>
  <si>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</si>
  <si>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</si>
  <si>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</si>
  <si>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r>
      <rPr>
        <sz val="10"/>
        <rFont val="宋体"/>
        <charset val="134"/>
      </rPr>
      <t xml:space="preserve">  </t>
    </r>
    <r>
      <rPr>
        <b/>
        <sz val="10"/>
        <rFont val="宋体"/>
        <charset val="134"/>
      </rPr>
      <t>制造业</t>
    </r>
  </si>
  <si>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</si>
  <si>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</si>
  <si>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</si>
  <si>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</si>
  <si>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</si>
  <si>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</si>
  <si>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</si>
  <si>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</si>
  <si>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</si>
  <si>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</si>
  <si>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</si>
  <si>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</si>
  <si>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r>
      <rPr>
        <sz val="10"/>
        <rFont val="宋体"/>
        <charset val="134"/>
      </rPr>
      <t xml:space="preserve">  </t>
    </r>
    <r>
      <rPr>
        <b/>
        <sz val="10"/>
        <rFont val="宋体"/>
        <charset val="134"/>
      </rPr>
      <t>建筑业</t>
    </r>
  </si>
  <si>
    <t xml:space="preserve"> 其他建筑业支出</t>
  </si>
  <si>
    <r>
      <rPr>
        <sz val="10"/>
        <rFont val="宋体"/>
        <charset val="134"/>
      </rPr>
      <t xml:space="preserve">  </t>
    </r>
    <r>
      <rPr>
        <b/>
        <sz val="10"/>
        <rFont val="宋体"/>
        <charset val="134"/>
      </rPr>
      <t>工业和信息产业监管</t>
    </r>
  </si>
  <si>
    <t xml:space="preserve"> 战备应急</t>
  </si>
  <si>
    <r>
      <rPr>
        <sz val="12"/>
        <rFont val="Times New Roman"/>
        <charset val="134"/>
      </rPr>
      <t>- 34 -</t>
    </r>
  </si>
  <si>
    <t xml:space="preserve"> 专用通信</t>
  </si>
  <si>
    <t xml:space="preserve"> 无线电及信息通信监管</t>
  </si>
  <si>
    <t xml:space="preserve"> 工程建设及运行维护</t>
  </si>
  <si>
    <t xml:space="preserve"> 产业发展</t>
  </si>
  <si>
    <t xml:space="preserve"> 其他工业和信息产业监管支出</t>
  </si>
  <si>
    <r>
      <rPr>
        <sz val="10"/>
        <rFont val="宋体"/>
        <charset val="134"/>
      </rPr>
      <t xml:space="preserve">  </t>
    </r>
    <r>
      <rPr>
        <b/>
        <sz val="10"/>
        <rFont val="宋体"/>
        <charset val="134"/>
      </rPr>
      <t>国有资产监管</t>
    </r>
  </si>
  <si>
    <t xml:space="preserve"> 国有企业监事会专项</t>
  </si>
  <si>
    <t xml:space="preserve"> 中央企业专项管理</t>
  </si>
  <si>
    <t xml:space="preserve"> 其他国有资产监管支出</t>
  </si>
  <si>
    <r>
      <rPr>
        <sz val="10"/>
        <rFont val="宋体"/>
        <charset val="134"/>
      </rPr>
      <t xml:space="preserve">  </t>
    </r>
    <r>
      <rPr>
        <b/>
        <sz val="10"/>
        <rFont val="宋体"/>
        <charset val="134"/>
      </rPr>
      <t>支持中小企业发展和管理支出</t>
    </r>
  </si>
  <si>
    <t xml:space="preserve"> 科技型中小企业技术创新基金</t>
  </si>
  <si>
    <t xml:space="preserve"> 中小企业发展专项</t>
  </si>
  <si>
    <t xml:space="preserve"> 减免房租补贴</t>
  </si>
  <si>
    <t xml:space="preserve"> 其他支持中小企业发展和管理支出</t>
  </si>
  <si>
    <r>
      <rPr>
        <sz val="10"/>
        <rFont val="宋体"/>
        <charset val="134"/>
      </rPr>
      <t xml:space="preserve">  </t>
    </r>
    <r>
      <rPr>
        <b/>
        <sz val="10"/>
        <rFont val="宋体"/>
        <charset val="134"/>
      </rPr>
      <t>其他资源勘探工业信息等支出(款)</t>
    </r>
  </si>
  <si>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</si>
  <si>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</si>
  <si>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</si>
  <si>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</si>
  <si>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</si>
  <si>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</si>
  <si>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r>
      <rPr>
        <sz val="10"/>
        <rFont val="宋体"/>
        <charset val="134"/>
      </rPr>
      <t xml:space="preserve">  </t>
    </r>
    <r>
      <rPr>
        <b/>
        <sz val="10"/>
        <rFont val="宋体"/>
        <charset val="134"/>
      </rPr>
      <t>商业流通事务</t>
    </r>
  </si>
  <si>
    <t xml:space="preserve"> 食品流通安全补贴</t>
  </si>
  <si>
    <r>
      <rPr>
        <sz val="12"/>
        <rFont val="Times New Roman"/>
        <charset val="134"/>
      </rPr>
      <t>- 35 -</t>
    </r>
  </si>
  <si>
    <t xml:space="preserve"> 市场监测及信息管理</t>
  </si>
  <si>
    <t xml:space="preserve"> 民贸企业补贴</t>
  </si>
  <si>
    <t xml:space="preserve"> 民贸民品贷款贴息</t>
  </si>
  <si>
    <t xml:space="preserve"> 其他商业流通事务支出</t>
  </si>
  <si>
    <r>
      <rPr>
        <sz val="10"/>
        <rFont val="宋体"/>
        <charset val="134"/>
      </rPr>
      <t xml:space="preserve">  </t>
    </r>
    <r>
      <rPr>
        <b/>
        <sz val="10"/>
        <rFont val="宋体"/>
        <charset val="134"/>
      </rPr>
      <t>涉外发展服务支出</t>
    </r>
  </si>
  <si>
    <t xml:space="preserve"> 外商投资环境建设补助资金</t>
  </si>
  <si>
    <t xml:space="preserve"> 其他涉外发展服务支出</t>
  </si>
  <si>
    <r>
      <rPr>
        <sz val="10"/>
        <rFont val="宋体"/>
        <charset val="134"/>
      </rPr>
      <t xml:space="preserve">  </t>
    </r>
    <r>
      <rPr>
        <b/>
        <sz val="10"/>
        <rFont val="宋体"/>
        <charset val="134"/>
      </rPr>
      <t>其他商业服务业等支出(款)</t>
    </r>
  </si>
  <si>
    <t xml:space="preserve"> 服务业基础设施建设</t>
  </si>
  <si>
    <t xml:space="preserve"> 其他商业服务业等支出(项)</t>
  </si>
  <si>
    <t>金融支出</t>
  </si>
  <si>
    <r>
      <rPr>
        <sz val="10"/>
        <rFont val="宋体"/>
        <charset val="134"/>
      </rPr>
      <t xml:space="preserve">  </t>
    </r>
    <r>
      <rPr>
        <b/>
        <sz val="10"/>
        <rFont val="宋体"/>
        <charset val="134"/>
      </rPr>
      <t>金融部门行政支出</t>
    </r>
  </si>
  <si>
    <t xml:space="preserve"> 安全防卫</t>
  </si>
  <si>
    <t xml:space="preserve"> 金融部门其他行政支出</t>
  </si>
  <si>
    <r>
      <rPr>
        <sz val="10"/>
        <rFont val="宋体"/>
        <charset val="134"/>
      </rPr>
      <t xml:space="preserve">  </t>
    </r>
    <r>
      <rPr>
        <b/>
        <sz val="10"/>
        <rFont val="宋体"/>
        <charset val="134"/>
      </rPr>
      <t>金融部门监管支出</t>
    </r>
  </si>
  <si>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</si>
  <si>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</si>
  <si>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</si>
  <si>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</si>
  <si>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</si>
  <si>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</si>
  <si>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</si>
  <si>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</si>
  <si>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</si>
  <si>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r>
      <rPr>
        <sz val="10"/>
        <rFont val="宋体"/>
        <charset val="134"/>
      </rPr>
      <t xml:space="preserve">  </t>
    </r>
    <r>
      <rPr>
        <b/>
        <sz val="10"/>
        <rFont val="宋体"/>
        <charset val="134"/>
      </rPr>
      <t>金融发展支出</t>
    </r>
  </si>
  <si>
    <r>
      <rPr>
        <sz val="12"/>
        <rFont val="Times New Roman"/>
        <charset val="134"/>
      </rPr>
      <t>- 36 -</t>
    </r>
  </si>
  <si>
    <t xml:space="preserve"> 政策性银行亏损补贴</t>
  </si>
  <si>
    <t xml:space="preserve"> 利息费用补贴支出</t>
  </si>
  <si>
    <t xml:space="preserve"> 补充资本金</t>
  </si>
  <si>
    <t xml:space="preserve"> 风险基金补助</t>
  </si>
  <si>
    <t xml:space="preserve"> 其他金融发展支出</t>
  </si>
  <si>
    <r>
      <rPr>
        <sz val="10"/>
        <rFont val="宋体"/>
        <charset val="134"/>
      </rPr>
      <t xml:space="preserve">  </t>
    </r>
    <r>
      <rPr>
        <b/>
        <sz val="10"/>
        <rFont val="宋体"/>
        <charset val="134"/>
      </rPr>
      <t>金融调控支出</t>
    </r>
  </si>
  <si>
    <t xml:space="preserve"> 中央银行亏损补贴</t>
  </si>
  <si>
    <t xml:space="preserve"> 其他金融调控支出</t>
  </si>
  <si>
    <r>
      <rPr>
        <sz val="10"/>
        <rFont val="宋体"/>
        <charset val="134"/>
      </rPr>
      <t xml:space="preserve">  </t>
    </r>
    <r>
      <rPr>
        <b/>
        <sz val="10"/>
        <rFont val="宋体"/>
        <charset val="134"/>
      </rPr>
      <t>其他金融支出(款)</t>
    </r>
  </si>
  <si>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</si>
  <si>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</si>
  <si>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</si>
  <si>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</si>
  <si>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</si>
  <si>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</si>
  <si>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</si>
  <si>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</si>
  <si>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农业农村</t>
  </si>
  <si>
    <t xml:space="preserve">  交通运输</t>
  </si>
  <si>
    <t xml:space="preserve">  住房保障</t>
  </si>
  <si>
    <t xml:space="preserve">  其他支出</t>
  </si>
  <si>
    <t>自然资源海洋气象等支出</t>
  </si>
  <si>
    <r>
      <rPr>
        <sz val="10"/>
        <rFont val="宋体"/>
        <charset val="134"/>
      </rPr>
      <t xml:space="preserve">  </t>
    </r>
    <r>
      <rPr>
        <b/>
        <sz val="10"/>
        <rFont val="宋体"/>
        <charset val="134"/>
      </rPr>
      <t>自然资源事务</t>
    </r>
  </si>
  <si>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</si>
  <si>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</si>
  <si>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</si>
  <si>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</si>
  <si>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</si>
  <si>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</si>
  <si>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</si>
  <si>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r>
      <rPr>
        <sz val="12"/>
        <rFont val="Times New Roman"/>
        <charset val="134"/>
      </rPr>
      <t>- 37 -</t>
    </r>
  </si>
  <si>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</si>
  <si>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</si>
  <si>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</si>
  <si>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</si>
  <si>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</si>
  <si>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</si>
  <si>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</si>
  <si>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</si>
  <si>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</si>
  <si>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</si>
  <si>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</si>
  <si>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</si>
  <si>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</si>
  <si>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</si>
  <si>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</si>
  <si>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r>
      <rPr>
        <sz val="10"/>
        <rFont val="宋体"/>
        <charset val="134"/>
      </rPr>
      <t xml:space="preserve">  </t>
    </r>
    <r>
      <rPr>
        <b/>
        <sz val="10"/>
        <rFont val="宋体"/>
        <charset val="134"/>
      </rPr>
      <t>气象事务</t>
    </r>
  </si>
  <si>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</si>
  <si>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</si>
  <si>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</si>
  <si>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</si>
  <si>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</si>
  <si>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</si>
  <si>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</si>
  <si>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</si>
  <si>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</si>
  <si>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</si>
  <si>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</si>
  <si>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r>
      <rPr>
        <sz val="10"/>
        <rFont val="宋体"/>
        <charset val="134"/>
      </rPr>
      <t xml:space="preserve">  </t>
    </r>
    <r>
      <rPr>
        <b/>
        <sz val="10"/>
        <rFont val="宋体"/>
        <charset val="134"/>
      </rPr>
      <t>其他自然资源海洋气象等支出(款)</t>
    </r>
  </si>
  <si>
    <t xml:space="preserve"> 其他自然资源海洋气象等支出(项)</t>
  </si>
  <si>
    <r>
      <rPr>
        <sz val="12"/>
        <rFont val="Times New Roman"/>
        <charset val="134"/>
      </rPr>
      <t>- 38 -</t>
    </r>
  </si>
  <si>
    <t>住房保障支出</t>
  </si>
  <si>
    <r>
      <rPr>
        <sz val="10"/>
        <rFont val="宋体"/>
        <charset val="134"/>
      </rPr>
      <t xml:space="preserve">  </t>
    </r>
    <r>
      <rPr>
        <b/>
        <sz val="10"/>
        <rFont val="宋体"/>
        <charset val="134"/>
      </rPr>
      <t>保障性安居工程支出</t>
    </r>
  </si>
  <si>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</si>
  <si>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</si>
  <si>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</si>
  <si>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</si>
  <si>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</si>
  <si>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</si>
  <si>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</si>
  <si>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</si>
  <si>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</si>
  <si>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</si>
  <si>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</si>
  <si>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r>
      <rPr>
        <sz val="10"/>
        <rFont val="宋体"/>
        <charset val="134"/>
      </rPr>
      <t xml:space="preserve">  </t>
    </r>
    <r>
      <rPr>
        <b/>
        <sz val="10"/>
        <rFont val="宋体"/>
        <charset val="134"/>
      </rPr>
      <t>住房改革支出</t>
    </r>
  </si>
  <si>
    <t xml:space="preserve"> 住房公积金</t>
  </si>
  <si>
    <t xml:space="preserve"> 提租补贴</t>
  </si>
  <si>
    <t xml:space="preserve"> 购房补贴</t>
  </si>
  <si>
    <r>
      <rPr>
        <sz val="10"/>
        <rFont val="宋体"/>
        <charset val="134"/>
      </rPr>
      <t xml:space="preserve">  </t>
    </r>
    <r>
      <rPr>
        <b/>
        <sz val="10"/>
        <rFont val="宋体"/>
        <charset val="134"/>
      </rPr>
      <t>城乡社区住宅</t>
    </r>
  </si>
  <si>
    <t xml:space="preserve"> 公有住房建设和维修改造支出</t>
  </si>
  <si>
    <t xml:space="preserve"> 住房公积金管理</t>
  </si>
  <si>
    <t xml:space="preserve"> 其他城乡社区住宅支出</t>
  </si>
  <si>
    <t>粮油物资储备支出</t>
  </si>
  <si>
    <r>
      <rPr>
        <sz val="10"/>
        <rFont val="宋体"/>
        <charset val="134"/>
      </rPr>
      <t xml:space="preserve">  </t>
    </r>
    <r>
      <rPr>
        <b/>
        <sz val="10"/>
        <rFont val="宋体"/>
        <charset val="134"/>
      </rPr>
      <t>粮油物资事务</t>
    </r>
  </si>
  <si>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</si>
  <si>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</si>
  <si>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</si>
  <si>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</si>
  <si>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</si>
  <si>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</si>
  <si>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</si>
  <si>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</si>
  <si>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r>
      <rPr>
        <sz val="12"/>
        <rFont val="Times New Roman"/>
        <charset val="134"/>
      </rPr>
      <t>- 39 -</t>
    </r>
  </si>
  <si>
    <t xml:space="preserve"> 粮油市场调控专项资金</t>
  </si>
  <si>
    <t xml:space="preserve"> 设施建设</t>
  </si>
  <si>
    <t xml:space="preserve"> 设施安全</t>
  </si>
  <si>
    <t xml:space="preserve"> 物资保管保养</t>
  </si>
  <si>
    <t xml:space="preserve"> 其他粮油物资事务支出</t>
  </si>
  <si>
    <r>
      <rPr>
        <sz val="10"/>
        <rFont val="宋体"/>
        <charset val="134"/>
      </rPr>
      <t xml:space="preserve">  </t>
    </r>
    <r>
      <rPr>
        <b/>
        <sz val="10"/>
        <rFont val="宋体"/>
        <charset val="134"/>
      </rPr>
      <t>能源储备</t>
    </r>
  </si>
  <si>
    <t xml:space="preserve"> 石油储备</t>
  </si>
  <si>
    <t xml:space="preserve"> 天然铀储备</t>
  </si>
  <si>
    <t xml:space="preserve"> 煤炭储备</t>
  </si>
  <si>
    <t xml:space="preserve"> 成品油储备</t>
  </si>
  <si>
    <t xml:space="preserve"> 其他能源储备支出</t>
  </si>
  <si>
    <r>
      <rPr>
        <sz val="10"/>
        <rFont val="宋体"/>
        <charset val="134"/>
      </rPr>
      <t xml:space="preserve">  </t>
    </r>
    <r>
      <rPr>
        <b/>
        <sz val="10"/>
        <rFont val="宋体"/>
        <charset val="134"/>
      </rPr>
      <t>粮油储备</t>
    </r>
  </si>
  <si>
    <t xml:space="preserve"> 储备粮油补贴</t>
  </si>
  <si>
    <t xml:space="preserve"> 储备粮油差价补贴</t>
  </si>
  <si>
    <t xml:space="preserve"> 储备粮(油)库建设</t>
  </si>
  <si>
    <t xml:space="preserve"> 最低收购价政策支出</t>
  </si>
  <si>
    <t xml:space="preserve"> 其他粮油储备支出</t>
  </si>
  <si>
    <r>
      <rPr>
        <sz val="10"/>
        <rFont val="宋体"/>
        <charset val="134"/>
      </rPr>
      <t xml:space="preserve">  </t>
    </r>
    <r>
      <rPr>
        <b/>
        <sz val="10"/>
        <rFont val="宋体"/>
        <charset val="134"/>
      </rPr>
      <t>重要商品储备</t>
    </r>
  </si>
  <si>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</si>
  <si>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</si>
  <si>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</si>
  <si>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</si>
  <si>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</si>
  <si>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</si>
  <si>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</si>
  <si>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</si>
  <si>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</si>
  <si>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</si>
  <si>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</si>
  <si>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</si>
  <si>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</si>
  <si>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r>
      <rPr>
        <sz val="10"/>
        <rFont val="宋体"/>
        <charset val="134"/>
      </rPr>
      <t xml:space="preserve">  </t>
    </r>
    <r>
      <rPr>
        <b/>
        <sz val="10"/>
        <rFont val="宋体"/>
        <charset val="134"/>
      </rPr>
      <t>应急管理事务</t>
    </r>
  </si>
  <si>
    <r>
      <rPr>
        <sz val="12"/>
        <rFont val="Times New Roman"/>
        <charset val="134"/>
      </rPr>
      <t>- 40 -</t>
    </r>
  </si>
  <si>
    <t xml:space="preserve"> 灾害风险防治</t>
  </si>
  <si>
    <t xml:space="preserve"> 国务院安委会专项</t>
  </si>
  <si>
    <t xml:space="preserve"> 安全监管</t>
  </si>
  <si>
    <t xml:space="preserve"> 应急救援</t>
  </si>
  <si>
    <t xml:space="preserve"> 应急管理</t>
  </si>
  <si>
    <t xml:space="preserve"> 其他应急管理支出</t>
  </si>
  <si>
    <r>
      <rPr>
        <sz val="10"/>
        <rFont val="宋体"/>
        <charset val="134"/>
      </rPr>
      <t xml:space="preserve">  </t>
    </r>
    <r>
      <rPr>
        <b/>
        <sz val="10"/>
        <rFont val="宋体"/>
        <charset val="134"/>
      </rPr>
      <t>消防救援事务</t>
    </r>
  </si>
  <si>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</si>
  <si>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</si>
  <si>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</si>
  <si>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</si>
  <si>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</si>
  <si>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</si>
  <si>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r>
      <rPr>
        <sz val="10"/>
        <rFont val="宋体"/>
        <charset val="134"/>
      </rPr>
      <t xml:space="preserve">  </t>
    </r>
    <r>
      <rPr>
        <b/>
        <sz val="10"/>
        <rFont val="宋体"/>
        <charset val="134"/>
      </rPr>
      <t>地震事务</t>
    </r>
  </si>
  <si>
    <r>
      <rPr>
        <sz val="12"/>
        <rFont val="Times New Roman"/>
        <charset val="134"/>
      </rPr>
      <t>- 41 -</t>
    </r>
  </si>
  <si>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</si>
  <si>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</si>
  <si>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</si>
  <si>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</si>
  <si>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</si>
  <si>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</si>
  <si>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</si>
  <si>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</si>
  <si>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</si>
  <si>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r>
      <rPr>
        <sz val="10"/>
        <rFont val="宋体"/>
        <charset val="134"/>
      </rPr>
      <t xml:space="preserve">  </t>
    </r>
    <r>
      <rPr>
        <b/>
        <sz val="10"/>
        <rFont val="宋体"/>
        <charset val="134"/>
      </rPr>
      <t>自然灾害防治</t>
    </r>
  </si>
  <si>
    <t xml:space="preserve"> 地质灾害防治</t>
  </si>
  <si>
    <t xml:space="preserve"> 森林草原防灾减灾</t>
  </si>
  <si>
    <t xml:space="preserve"> 其他自然灾害防治支出</t>
  </si>
  <si>
    <r>
      <rPr>
        <sz val="10"/>
        <rFont val="宋体"/>
        <charset val="134"/>
      </rPr>
      <t xml:space="preserve">  </t>
    </r>
    <r>
      <rPr>
        <b/>
        <sz val="10"/>
        <rFont val="宋体"/>
        <charset val="134"/>
      </rPr>
      <t>自然灾害救灾及恢复重建支出</t>
    </r>
  </si>
  <si>
    <t xml:space="preserve"> 自然灾害救灾补助</t>
  </si>
  <si>
    <t xml:space="preserve"> 自然灾害灾后重建补助</t>
  </si>
  <si>
    <t xml:space="preserve"> 其他自然灾害救灾及恢复重建支出</t>
  </si>
  <si>
    <r>
      <rPr>
        <sz val="10"/>
        <rFont val="宋体"/>
        <charset val="134"/>
      </rPr>
      <t xml:space="preserve">  </t>
    </r>
    <r>
      <rPr>
        <b/>
        <sz val="10"/>
        <rFont val="宋体"/>
        <charset val="134"/>
      </rPr>
      <t>其他灾害防治及应急管理支出(款)</t>
    </r>
  </si>
  <si>
    <t xml:space="preserve"> 其他灾害防治及应急管理支出(项)</t>
  </si>
  <si>
    <t>其他支出(类)</t>
  </si>
  <si>
    <r>
      <rPr>
        <sz val="10"/>
        <rFont val="宋体"/>
        <charset val="134"/>
      </rPr>
      <t xml:space="preserve">  </t>
    </r>
    <r>
      <rPr>
        <b/>
        <sz val="10"/>
        <rFont val="宋体"/>
        <charset val="134"/>
      </rPr>
      <t>其他支出(款)</t>
    </r>
  </si>
  <si>
    <t xml:space="preserve"> 其他支出(项)</t>
  </si>
  <si>
    <t>债务付息支出</t>
  </si>
  <si>
    <r>
      <rPr>
        <sz val="10"/>
        <rFont val="宋体"/>
        <charset val="134"/>
      </rPr>
      <t xml:space="preserve">  </t>
    </r>
    <r>
      <rPr>
        <b/>
        <sz val="10"/>
        <rFont val="宋体"/>
        <charset val="134"/>
      </rPr>
      <t>地方政府一般债务付息支出</t>
    </r>
  </si>
  <si>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</si>
  <si>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</si>
  <si>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</si>
  <si>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</si>
  <si>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</si>
  <si>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r>
      <rPr>
        <sz val="10"/>
        <rFont val="宋体"/>
        <charset val="134"/>
      </rPr>
      <t xml:space="preserve">  </t>
    </r>
    <r>
      <rPr>
        <b/>
        <sz val="10"/>
        <rFont val="宋体"/>
        <charset val="134"/>
      </rPr>
      <t>地方政府一般债务发行费用支出</t>
    </r>
  </si>
  <si>
    <r>
      <rPr>
        <sz val="12"/>
        <rFont val="Times New Roman"/>
        <charset val="134"/>
      </rPr>
      <t>- 42 -</t>
    </r>
  </si>
  <si>
    <t xml:space="preserve"> 表四 一般公共预算经济分类（基本）支出表                                                                                                </t>
  </si>
  <si>
    <t>单位：万元</t>
  </si>
  <si>
    <t>科目编码</t>
  </si>
  <si>
    <r>
      <rPr>
        <b/>
        <sz val="10"/>
        <rFont val="宋体"/>
        <charset val="134"/>
      </rPr>
      <t>项</t>
    </r>
    <r>
      <rPr>
        <sz val="10"/>
        <rFont val="宋体"/>
        <charset val="134"/>
      </rPr>
      <t xml:space="preserve"> </t>
    </r>
    <r>
      <rPr>
        <b/>
        <sz val="10"/>
        <rFont val="宋体"/>
        <charset val="134"/>
      </rPr>
      <t>目</t>
    </r>
    <r>
      <rPr>
        <sz val="10"/>
        <rFont val="宋体"/>
        <charset val="134"/>
      </rPr>
      <t xml:space="preserve"> </t>
    </r>
    <r>
      <rPr>
        <b/>
        <sz val="10"/>
        <rFont val="宋体"/>
        <charset val="134"/>
      </rPr>
      <t>名</t>
    </r>
    <r>
      <rPr>
        <sz val="10"/>
        <rFont val="宋体"/>
        <charset val="134"/>
      </rPr>
      <t xml:space="preserve"> </t>
    </r>
    <r>
      <rPr>
        <b/>
        <sz val="10"/>
        <rFont val="宋体"/>
        <charset val="134"/>
      </rPr>
      <t>称</t>
    </r>
  </si>
  <si>
    <t>2024年决算数</t>
  </si>
  <si>
    <t>2024年决算数（基本）</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</si>
  <si>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</si>
  <si>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</si>
  <si>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</si>
  <si>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</si>
  <si>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</si>
  <si>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</si>
  <si>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</si>
  <si>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</si>
  <si>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</si>
  <si>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</si>
  <si>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</si>
  <si>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</si>
  <si>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</si>
  <si>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</si>
  <si>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</si>
  <si>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</si>
  <si>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</si>
  <si>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</si>
  <si>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</si>
  <si>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</si>
  <si>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</si>
  <si>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</si>
  <si>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</si>
  <si>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</si>
  <si>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</si>
  <si>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r>
      <rPr>
        <sz val="12"/>
        <rFont val="Times New Roman"/>
        <charset val="134"/>
      </rPr>
      <t>- 43 -</t>
    </r>
  </si>
  <si>
    <r>
      <rPr>
        <sz val="18"/>
        <rFont val="方正小标宋简体"/>
        <charset val="204"/>
      </rPr>
      <t xml:space="preserve"> 表四 一般公共预算经济分类（基本）支出表</t>
    </r>
    <r>
      <rPr>
        <sz val="21"/>
        <rFont val="Microsoft YaHei"/>
        <charset val="204"/>
      </rPr>
      <t xml:space="preserve">
</t>
    </r>
    <r>
      <rPr>
        <sz val="11"/>
        <rFont val="Arial"/>
        <charset val="204"/>
      </rPr>
      <t xml:space="preserve">
</t>
    </r>
  </si>
  <si>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</si>
  <si>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</si>
  <si>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</si>
  <si>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</si>
  <si>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</si>
  <si>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</si>
  <si>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</si>
  <si>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</si>
  <si>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</si>
  <si>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</si>
  <si>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</si>
  <si>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</si>
  <si>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</si>
  <si>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</si>
  <si>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</si>
  <si>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</si>
  <si>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</si>
  <si>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</si>
  <si>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</si>
  <si>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</si>
  <si>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</si>
  <si>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</si>
  <si>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r>
      <rPr>
        <sz val="12"/>
        <rFont val="Times New Roman"/>
        <charset val="134"/>
      </rPr>
      <t>- 44 -</t>
    </r>
  </si>
  <si>
    <r>
      <rPr>
        <sz val="18"/>
        <rFont val="方正小标宋简体"/>
        <charset val="204"/>
      </rPr>
      <t xml:space="preserve"> 表四 一般公共预算经济分类（基本）支出表</t>
    </r>
    <r>
      <rPr>
        <sz val="21"/>
        <rFont val="Microsoft YaHei"/>
        <charset val="204"/>
      </rPr>
      <t xml:space="preserve">
</t>
    </r>
    <r>
      <rPr>
        <sz val="11"/>
        <rFont val="Arial"/>
        <charset val="204"/>
      </rPr>
      <t xml:space="preserve">
</t>
    </r>
    <r>
      <rPr>
        <sz val="9"/>
        <rFont val="SimSun"/>
        <charset val="204"/>
      </rPr>
      <t xml:space="preserve">                                                                                                                                                         单位：万元</t>
    </r>
  </si>
  <si>
    <t>对社会保障基金补助</t>
  </si>
  <si>
    <t xml:space="preserve">  对社会保险基金补助</t>
  </si>
  <si>
    <t xml:space="preserve">  补充全国社会保障基金</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</si>
  <si>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</si>
  <si>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</si>
  <si>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</si>
  <si>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</si>
  <si>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</si>
  <si>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</si>
  <si>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</si>
  <si>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</si>
  <si>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</si>
  <si>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对民间非营利组织和群众性自治组织补贴</t>
  </si>
  <si>
    <t xml:space="preserve">  经常性赠与</t>
  </si>
  <si>
    <t>87</t>
  </si>
  <si>
    <r>
      <rPr>
        <sz val="12"/>
        <rFont val="Times New Roman"/>
        <charset val="134"/>
      </rPr>
      <t>- 45 -</t>
    </r>
  </si>
  <si>
    <r>
      <rPr>
        <sz val="18"/>
        <rFont val="方正小标宋简体"/>
        <charset val="204"/>
      </rPr>
      <t>表五 一般公共预算税收返还和转移性收支情况表</t>
    </r>
    <r>
      <rPr>
        <sz val="9"/>
        <rFont val="Arial"/>
        <charset val="204"/>
      </rPr>
      <t xml:space="preserve">                                                                                                                                                                                                        </t>
    </r>
    <r>
      <rPr>
        <sz val="9"/>
        <rFont val="宋体"/>
        <charset val="204"/>
      </rPr>
      <t xml:space="preserve">   </t>
    </r>
    <r>
      <rPr>
        <sz val="9"/>
        <rFont val="Arial"/>
        <charset val="204"/>
      </rPr>
      <t xml:space="preserve">                                                                                                   </t>
    </r>
    <r>
      <rPr>
        <sz val="3"/>
        <rFont val="Arial"/>
        <charset val="204"/>
      </rPr>
      <t xml:space="preserve">                                                                                                                                                                                                                                                                                                                                                                                                                                                                                                                                                                                                                                                                                                                                     </t>
    </r>
    <r>
      <rPr>
        <sz val="3"/>
        <rFont val="方正小标宋简体"/>
        <charset val="204"/>
      </rPr>
      <t xml:space="preserve">                                                                                                                                                                                                                                                                                                                                                                                                                                                                                                                                                                                                                                                                                                                                                                                                                                                                                                                                                                                                                                                         </t>
    </r>
  </si>
  <si>
    <t>一般公共预算收入</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</si>
  <si>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</si>
  <si>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</si>
  <si>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</si>
  <si>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</si>
  <si>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</si>
  <si>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</si>
  <si>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</si>
  <si>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</si>
  <si>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</si>
  <si>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</si>
  <si>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</si>
  <si>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</si>
  <si>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</si>
  <si>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</si>
  <si>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</si>
  <si>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</si>
  <si>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</si>
  <si>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</si>
  <si>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</si>
  <si>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</si>
  <si>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</si>
  <si>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</si>
  <si>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</si>
  <si>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</si>
  <si>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</si>
  <si>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</si>
  <si>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</si>
  <si>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</si>
  <si>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</si>
  <si>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</si>
  <si>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</si>
  <si>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</si>
  <si>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</si>
  <si>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</si>
  <si>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</si>
  <si>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</si>
  <si>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</si>
  <si>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</si>
  <si>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</si>
  <si>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</si>
  <si>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贫困地区转移支付收入</t>
  </si>
  <si>
    <t xml:space="preserve">    贫困地区转移支付支出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</si>
  <si>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</si>
  <si>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</si>
  <si>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</si>
  <si>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</si>
  <si>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</si>
  <si>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</si>
  <si>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</si>
  <si>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</si>
  <si>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</si>
  <si>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</si>
  <si>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</si>
  <si>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</si>
  <si>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</si>
  <si>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</si>
  <si>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</si>
  <si>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</si>
  <si>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</si>
  <si>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</si>
  <si>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</si>
  <si>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</si>
  <si>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</si>
  <si>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</si>
  <si>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</si>
  <si>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</si>
  <si>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</si>
  <si>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</si>
  <si>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</si>
  <si>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</si>
  <si>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</si>
  <si>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</si>
  <si>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r>
      <rPr>
        <sz val="12"/>
        <rFont val="Times New Roman"/>
        <charset val="134"/>
      </rPr>
      <t>- 46 -</t>
    </r>
  </si>
  <si>
    <r>
      <rPr>
        <sz val="18"/>
        <rFont val="方正小标宋简体"/>
        <charset val="204"/>
      </rPr>
      <t xml:space="preserve">表五 一般公共预算税收返还和转移性收支情况表 </t>
    </r>
    <r>
      <rPr>
        <sz val="19"/>
        <rFont val="Microsoft YaHei"/>
        <charset val="204"/>
      </rPr>
      <t xml:space="preserve">
</t>
    </r>
    <r>
      <rPr>
        <sz val="3"/>
        <rFont val="Arial"/>
        <charset val="204"/>
      </rPr>
      <t xml:space="preserve">
                                                                                                                                                                                                                                                                                                                                                                                                                                                                                                                                                                                                                                                                                                                                                                                                                                                                                                                                                                                                                                                              </t>
    </r>
  </si>
  <si>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</si>
  <si>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</si>
  <si>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</si>
  <si>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</si>
  <si>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</si>
  <si>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</si>
  <si>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增值税留抵退税转移支付收入</t>
  </si>
  <si>
    <t xml:space="preserve">    粮油物资储备共同财政事权转移支付支出</t>
  </si>
  <si>
    <t xml:space="preserve">    其他退税减税降费转移支付收入  </t>
  </si>
  <si>
    <t xml:space="preserve">    灾害防治及应急管理共同财政事权转移支付支出  </t>
  </si>
  <si>
    <t xml:space="preserve">    补充县区财力转移支付收入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</si>
  <si>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</si>
  <si>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</si>
  <si>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</si>
  <si>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</si>
  <si>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</si>
  <si>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</si>
  <si>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</si>
  <si>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</si>
  <si>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</si>
  <si>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</si>
  <si>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</si>
  <si>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</si>
  <si>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</si>
  <si>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</si>
  <si>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</si>
  <si>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</si>
  <si>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</si>
  <si>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</si>
  <si>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</si>
  <si>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</si>
  <si>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</si>
  <si>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</si>
  <si>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</si>
  <si>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</si>
  <si>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</si>
  <si>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</si>
  <si>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其他支出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</si>
  <si>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</si>
  <si>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</si>
  <si>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</si>
  <si>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</si>
  <si>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</si>
  <si>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</si>
  <si>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</si>
  <si>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 xml:space="preserve">  从政府性基金预算调入</t>
  </si>
  <si>
    <t xml:space="preserve">  从国有资本经营预算调入</t>
  </si>
  <si>
    <t xml:space="preserve">  从其他资金调入</t>
  </si>
  <si>
    <t>债务收入</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</si>
  <si>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</si>
  <si>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</si>
  <si>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</si>
  <si>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</si>
  <si>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</si>
  <si>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</si>
  <si>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</si>
  <si>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</si>
  <si>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</si>
  <si>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</si>
  <si>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</si>
  <si>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</si>
  <si>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</si>
  <si>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</si>
  <si>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</si>
  <si>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</si>
  <si>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</si>
  <si>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</si>
  <si>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</si>
  <si>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</si>
  <si>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</si>
  <si>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</si>
  <si>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</si>
  <si>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</si>
  <si>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</si>
  <si>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</si>
  <si>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</si>
  <si>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</si>
  <si>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</si>
  <si>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</si>
  <si>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</si>
  <si>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</si>
  <si>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</si>
  <si>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</si>
  <si>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</si>
  <si>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</si>
  <si>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</si>
  <si>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</si>
  <si>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减:结转下年的支出</t>
  </si>
  <si>
    <t>净结余</t>
  </si>
  <si>
    <t>收  入  总  计</t>
  </si>
  <si>
    <t>支  出  总  计</t>
  </si>
  <si>
    <r>
      <rPr>
        <sz val="12"/>
        <rFont val="Times New Roman"/>
        <charset val="134"/>
      </rPr>
      <t>- 47 -</t>
    </r>
  </si>
  <si>
    <r>
      <rPr>
        <sz val="18"/>
        <rFont val="方正小标宋简体"/>
        <charset val="204"/>
      </rPr>
      <t xml:space="preserve">                             表六 一般公共预算支出预算变动情况表                    
                                                                                                                                                                                                                                                                                                                                                    </t>
    </r>
    <r>
      <rPr>
        <sz val="9"/>
        <rFont val="方正小标宋简体"/>
        <charset val="204"/>
      </rPr>
      <t>单位：万元</t>
    </r>
    <r>
      <rPr>
        <sz val="18"/>
        <rFont val="方正小标宋简体"/>
        <charset val="204"/>
      </rPr>
      <t xml:space="preserve">                                                                                                                            </t>
    </r>
  </si>
  <si>
    <t>科目名称</t>
  </si>
  <si>
    <t>预算数</t>
  </si>
  <si>
    <t>变动项目</t>
  </si>
  <si>
    <t>调整预算数</t>
  </si>
  <si>
    <t>决算数</t>
  </si>
  <si>
    <t>预算结余</t>
  </si>
  <si>
    <t>结转下年使用数</t>
  </si>
  <si>
    <t>小计</t>
  </si>
  <si>
    <t>返还性收入</t>
  </si>
  <si>
    <t>一般性转移支
付</t>
  </si>
  <si>
    <t>专项转移支付</t>
  </si>
  <si>
    <t>上年结转
使用数</t>
  </si>
  <si>
    <t>债务转贷收
入</t>
  </si>
  <si>
    <t>动支预备
费</t>
  </si>
  <si>
    <t>科目调剂</t>
  </si>
  <si>
    <t>本年短收安
排</t>
  </si>
  <si>
    <t>动用预算
稳定调节</t>
  </si>
  <si>
    <t>补助下级专款</t>
  </si>
  <si>
    <t>安排预算
稳定调节</t>
  </si>
  <si>
    <t>省补助计
划单列市</t>
  </si>
  <si>
    <t>其他</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</si>
  <si>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</si>
  <si>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</si>
  <si>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</si>
  <si>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</si>
  <si>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</si>
  <si>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</si>
  <si>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</si>
  <si>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</si>
  <si>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</si>
  <si>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</si>
  <si>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</si>
  <si>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</si>
  <si>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</si>
  <si>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</si>
  <si>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</si>
  <si>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</si>
  <si>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</si>
  <si>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</si>
  <si>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</si>
  <si>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</si>
  <si>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</si>
  <si>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</si>
  <si>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</si>
  <si>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</si>
  <si>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</si>
  <si>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其他一般公共服务支出</t>
  </si>
  <si>
    <t xml:space="preserve">  外交管理事务</t>
  </si>
  <si>
    <t xml:space="preserve">  驻外机构</t>
  </si>
  <si>
    <t xml:space="preserve">  对外援助</t>
  </si>
  <si>
    <t xml:space="preserve">  国际组织</t>
  </si>
  <si>
    <t xml:space="preserve">  对外合作与交流</t>
  </si>
  <si>
    <t xml:space="preserve">  对外宣传</t>
  </si>
  <si>
    <t xml:space="preserve">  边界勘界联检</t>
  </si>
  <si>
    <t xml:space="preserve">  国际发展合作</t>
  </si>
  <si>
    <t xml:space="preserve">  其他外交支出</t>
  </si>
  <si>
    <t xml:space="preserve">  军费</t>
  </si>
  <si>
    <t xml:space="preserve">  国防科研事业</t>
  </si>
  <si>
    <t xml:space="preserve">  专项工程</t>
  </si>
  <si>
    <t xml:space="preserve">  国防动员</t>
  </si>
  <si>
    <t xml:space="preserve">  其他国防支出</t>
  </si>
  <si>
    <t>- 48 -</t>
  </si>
  <si>
    <r>
      <rPr>
        <sz val="18"/>
        <rFont val="方正小标宋简体"/>
        <charset val="204"/>
      </rPr>
      <t xml:space="preserve">                             表六 一般公共预算支出预算变动情况表                                                       
                                                                                                                                                                                                                                                                                                        </t>
    </r>
    <r>
      <rPr>
        <sz val="9"/>
        <rFont val="方正小标宋简体"/>
        <charset val="204"/>
      </rPr>
      <t xml:space="preserve">单位：万元    </t>
    </r>
    <r>
      <rPr>
        <sz val="18"/>
        <rFont val="方正小标宋简体"/>
        <charset val="204"/>
      </rPr>
      <t xml:space="preserve">                                                                                                                                                                                                                                                                                                                                                                                                                                                                                                        </t>
    </r>
  </si>
  <si>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</si>
  <si>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</si>
  <si>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</si>
  <si>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</si>
  <si>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</si>
  <si>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</si>
  <si>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</si>
  <si>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</si>
  <si>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</si>
  <si>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</si>
  <si>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</si>
  <si>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</si>
  <si>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</si>
  <si>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</si>
  <si>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</si>
  <si>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</si>
  <si>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</si>
  <si>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</si>
  <si>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</si>
  <si>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</si>
  <si>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</si>
  <si>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</si>
  <si>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</si>
  <si>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</si>
  <si>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</si>
  <si>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</si>
  <si>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</si>
  <si>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</si>
  <si>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</si>
  <si>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</si>
  <si>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</si>
  <si>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 xml:space="preserve">  文化和旅游</t>
  </si>
  <si>
    <t xml:space="preserve">  文物</t>
  </si>
  <si>
    <t xml:space="preserve">  体育</t>
  </si>
  <si>
    <t xml:space="preserve">  新闻出版电影</t>
  </si>
  <si>
    <t xml:space="preserve">  广播电视</t>
  </si>
  <si>
    <t xml:space="preserve">  其他文化旅游体育与传媒支出</t>
  </si>
  <si>
    <t xml:space="preserve">  人力资源和社会保障管理事务</t>
  </si>
  <si>
    <t xml:space="preserve">  民政管理事务</t>
  </si>
  <si>
    <t>- 49 -</t>
  </si>
  <si>
    <r>
      <rPr>
        <sz val="18"/>
        <rFont val="方正小标宋简体"/>
        <charset val="204"/>
      </rPr>
      <t xml:space="preserve">                             表六 一般公共预算支出预算变动情况表                                                       
                                                                                                                                   </t>
    </r>
    <r>
      <rPr>
        <sz val="9"/>
        <rFont val="方正小标宋简体"/>
        <charset val="204"/>
      </rPr>
      <t xml:space="preserve">                                                                                                                                                                                                                                                                                                                    单位：万元        </t>
    </r>
    <r>
      <rPr>
        <sz val="18"/>
        <rFont val="方正小标宋简体"/>
        <charset val="204"/>
      </rPr>
      <t xml:space="preserve">                                                                                                                                                                                                                                                                                                                                                                                                                                                                                                                                                                                                                                                                      </t>
    </r>
  </si>
  <si>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</si>
  <si>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</si>
  <si>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</si>
  <si>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</si>
  <si>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</si>
  <si>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</si>
  <si>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</si>
  <si>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</si>
  <si>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</si>
  <si>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</si>
  <si>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</si>
  <si>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</si>
  <si>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</si>
  <si>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</si>
  <si>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</si>
  <si>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</si>
  <si>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</si>
  <si>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</si>
  <si>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</si>
  <si>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</si>
  <si>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</si>
  <si>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</si>
  <si>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</si>
  <si>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</si>
  <si>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</si>
  <si>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</si>
  <si>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</si>
  <si>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</si>
  <si>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</si>
  <si>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</si>
  <si>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</si>
  <si>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</si>
  <si>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 xml:space="preserve">  环境保护管理事务</t>
  </si>
  <si>
    <t xml:space="preserve">  环境监测与监察</t>
  </si>
  <si>
    <t xml:space="preserve">  污染防治</t>
  </si>
  <si>
    <t xml:space="preserve">  自然生态保护</t>
  </si>
  <si>
    <t xml:space="preserve">  天然林保护</t>
  </si>
  <si>
    <t xml:space="preserve">  退耕还林还草</t>
  </si>
  <si>
    <t xml:space="preserve">  风沙荒漠治理</t>
  </si>
  <si>
    <t xml:space="preserve">  退牧还草</t>
  </si>
  <si>
    <t xml:space="preserve">  已垦草原退耕还草</t>
  </si>
  <si>
    <t xml:space="preserve">  能源节约利用</t>
  </si>
  <si>
    <t>- 50 -</t>
  </si>
  <si>
    <t xml:space="preserve">  污染减排</t>
  </si>
  <si>
    <t xml:space="preserve">  可再生能源</t>
  </si>
  <si>
    <t xml:space="preserve">  循环经济</t>
  </si>
  <si>
    <t xml:space="preserve">  能源管理事务</t>
  </si>
  <si>
    <t xml:space="preserve">  其他节能环保支出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</si>
  <si>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</si>
  <si>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</si>
  <si>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</si>
  <si>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</si>
  <si>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</si>
  <si>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</si>
  <si>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 xml:space="preserve">  林业和草原</t>
  </si>
  <si>
    <t xml:space="preserve">  水利</t>
  </si>
  <si>
    <t xml:space="preserve">  巩固脱贫攻坚成果衔接乡村振兴</t>
  </si>
  <si>
    <t xml:space="preserve">  农村综合改革</t>
  </si>
  <si>
    <t xml:space="preserve">  普惠金融发展支出</t>
  </si>
  <si>
    <t xml:space="preserve">  目标价格补贴</t>
  </si>
  <si>
    <t xml:space="preserve">  其他农林水支出</t>
  </si>
  <si>
    <t xml:space="preserve">  公路水路运输</t>
  </si>
  <si>
    <t xml:space="preserve">  铁路运输</t>
  </si>
  <si>
    <t xml:space="preserve">  民用航空运输</t>
  </si>
  <si>
    <t xml:space="preserve">  成品油价格改革对交通运输的补贴</t>
  </si>
  <si>
    <t xml:space="preserve">  邮政业支出</t>
  </si>
  <si>
    <t xml:space="preserve">  车辆购置税支出</t>
  </si>
  <si>
    <t xml:space="preserve">  其他交通运输支出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</si>
  <si>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</si>
  <si>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</si>
  <si>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</si>
  <si>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</si>
  <si>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</si>
  <si>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</si>
  <si>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</si>
  <si>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 xml:space="preserve">  商业流通事务</t>
  </si>
  <si>
    <t xml:space="preserve">  涉外发展服务支出</t>
  </si>
  <si>
    <t xml:space="preserve">  其他商业服务业等支出</t>
  </si>
  <si>
    <t xml:space="preserve">  金融部门行政支出</t>
  </si>
  <si>
    <t xml:space="preserve">  金融部门监管支出</t>
  </si>
  <si>
    <t>- 51 -</t>
  </si>
  <si>
    <t xml:space="preserve">  金融发展支出</t>
  </si>
  <si>
    <t xml:space="preserve">  金融调控支出</t>
  </si>
  <si>
    <t xml:space="preserve">  其他金融支出</t>
  </si>
  <si>
    <t xml:space="preserve">  自然资源事务</t>
  </si>
  <si>
    <t xml:space="preserve">  气象事务</t>
  </si>
  <si>
    <t xml:space="preserve">  其他自然资源海洋气象等支出</t>
  </si>
  <si>
    <t xml:space="preserve">  保障性安居工程支出</t>
  </si>
  <si>
    <t xml:space="preserve">  住房改革支出</t>
  </si>
  <si>
    <t xml:space="preserve">  城乡社区住宅</t>
  </si>
  <si>
    <t xml:space="preserve">  粮油物资事务</t>
  </si>
  <si>
    <t xml:space="preserve">  能源储备</t>
  </si>
  <si>
    <t xml:space="preserve">  粮油储备</t>
  </si>
  <si>
    <t xml:space="preserve">  重要商品储备</t>
  </si>
  <si>
    <t xml:space="preserve">  应急管理事务</t>
  </si>
  <si>
    <t xml:space="preserve">  消防救援事务</t>
  </si>
  <si>
    <t xml:space="preserve">  地震事务</t>
  </si>
  <si>
    <t xml:space="preserve">  自然灾害防治</t>
  </si>
  <si>
    <t xml:space="preserve">  自然灾害救灾及恢复重建支出</t>
  </si>
  <si>
    <t xml:space="preserve">  其他灾害防治及应急管理支出</t>
  </si>
  <si>
    <t>预备费</t>
  </si>
  <si>
    <t xml:space="preserve">  年初预留</t>
  </si>
  <si>
    <t xml:space="preserve">  其他支出(款)</t>
  </si>
  <si>
    <t xml:space="preserve">  中央政府国内债务付息支出</t>
  </si>
  <si>
    <t xml:space="preserve">  中央政府国外债务付息支出</t>
  </si>
  <si>
    <t xml:space="preserve">  地方政府一般债务付息支出</t>
  </si>
  <si>
    <t xml:space="preserve">  中央政府国内债务发行费用支出</t>
  </si>
  <si>
    <t xml:space="preserve">  中央政府国外债务发行费用支出</t>
  </si>
  <si>
    <t xml:space="preserve">  地方政府一般债务发行费用支出</t>
  </si>
  <si>
    <t>- 52 -</t>
  </si>
  <si>
    <r>
      <rPr>
        <sz val="18"/>
        <rFont val="方正小标宋简体"/>
        <charset val="204"/>
      </rPr>
      <t>表七  政府一般债务限额及余额情况表</t>
    </r>
    <r>
      <rPr>
        <sz val="21"/>
        <rFont val="Microsoft YaHei"/>
        <charset val="204"/>
      </rPr>
      <t xml:space="preserve">
</t>
    </r>
    <r>
      <rPr>
        <sz val="3.5"/>
        <rFont val="Arial"/>
        <charset val="204"/>
      </rPr>
      <t xml:space="preserve">
</t>
    </r>
    <r>
      <rPr>
        <sz val="9"/>
        <rFont val="SimSun"/>
        <charset val="204"/>
      </rPr>
      <t xml:space="preserve">                                                                                                                                  单位：万元</t>
    </r>
  </si>
  <si>
    <r>
      <rPr>
        <b/>
        <sz val="9"/>
        <rFont val="SimSun"/>
        <charset val="134"/>
      </rPr>
      <t>行政区划</t>
    </r>
  </si>
  <si>
    <r>
      <rPr>
        <b/>
        <sz val="9"/>
        <rFont val="SimSun"/>
        <charset val="134"/>
      </rPr>
      <t>一般债务限额</t>
    </r>
  </si>
  <si>
    <r>
      <rPr>
        <b/>
        <sz val="9"/>
        <rFont val="SimSun"/>
        <charset val="134"/>
      </rPr>
      <t>一般债务余额</t>
    </r>
  </si>
  <si>
    <t>南宁经济技术开发区</t>
  </si>
  <si>
    <t>- 53 -</t>
  </si>
  <si>
    <r>
      <rPr>
        <sz val="18"/>
        <rFont val="方正小标宋简体"/>
        <charset val="204"/>
      </rPr>
      <t>表八 部门决算收支汇总表</t>
    </r>
    <r>
      <rPr>
        <sz val="12"/>
        <rFont val="Microsoft YaHei"/>
        <charset val="204"/>
      </rPr>
      <t xml:space="preserve">
</t>
    </r>
    <r>
      <rPr>
        <sz val="5"/>
        <rFont val="SimSun"/>
        <charset val="204"/>
      </rPr>
      <t xml:space="preserve">                                                                                                                                                                                                                                                                                                                                                                单位：万元</t>
    </r>
  </si>
  <si>
    <t>序号</t>
  </si>
  <si>
    <r>
      <rPr>
        <b/>
        <sz val="5"/>
        <rFont val="宋体"/>
        <charset val="134"/>
      </rPr>
      <t>单</t>
    </r>
    <r>
      <rPr>
        <sz val="5"/>
        <rFont val="宋体"/>
        <charset val="134"/>
      </rPr>
      <t xml:space="preserve"> </t>
    </r>
    <r>
      <rPr>
        <b/>
        <sz val="5"/>
        <rFont val="宋体"/>
        <charset val="134"/>
      </rPr>
      <t>位</t>
    </r>
    <r>
      <rPr>
        <sz val="5"/>
        <rFont val="宋体"/>
        <charset val="134"/>
      </rPr>
      <t xml:space="preserve"> </t>
    </r>
    <r>
      <rPr>
        <b/>
        <sz val="5"/>
        <rFont val="宋体"/>
        <charset val="134"/>
      </rPr>
      <t>名</t>
    </r>
    <r>
      <rPr>
        <sz val="5"/>
        <rFont val="宋体"/>
        <charset val="134"/>
      </rPr>
      <t xml:space="preserve"> </t>
    </r>
    <r>
      <rPr>
        <b/>
        <sz val="5"/>
        <rFont val="宋体"/>
        <charset val="134"/>
      </rPr>
      <t>称</t>
    </r>
  </si>
  <si>
    <r>
      <rPr>
        <b/>
        <sz val="5"/>
        <rFont val="宋体"/>
        <charset val="134"/>
      </rPr>
      <t>收</t>
    </r>
    <r>
      <rPr>
        <sz val="5"/>
        <rFont val="宋体"/>
        <charset val="134"/>
      </rPr>
      <t xml:space="preserve">  </t>
    </r>
    <r>
      <rPr>
        <b/>
        <sz val="5"/>
        <rFont val="宋体"/>
        <charset val="134"/>
      </rPr>
      <t>入</t>
    </r>
  </si>
  <si>
    <r>
      <rPr>
        <b/>
        <sz val="5"/>
        <rFont val="宋体"/>
        <charset val="134"/>
      </rPr>
      <t>支</t>
    </r>
    <r>
      <rPr>
        <sz val="5"/>
        <rFont val="宋体"/>
        <charset val="134"/>
      </rPr>
      <t xml:space="preserve">  </t>
    </r>
    <r>
      <rPr>
        <b/>
        <sz val="5"/>
        <rFont val="宋体"/>
        <charset val="134"/>
      </rPr>
      <t>出</t>
    </r>
  </si>
  <si>
    <r>
      <rPr>
        <b/>
        <sz val="5"/>
        <rFont val="宋体"/>
        <charset val="134"/>
      </rPr>
      <t>合</t>
    </r>
    <r>
      <rPr>
        <sz val="5"/>
        <rFont val="宋体"/>
        <charset val="134"/>
      </rPr>
      <t xml:space="preserve"> </t>
    </r>
    <r>
      <rPr>
        <b/>
        <sz val="5"/>
        <rFont val="宋体"/>
        <charset val="134"/>
      </rPr>
      <t>计</t>
    </r>
  </si>
  <si>
    <t>本年收入</t>
  </si>
  <si>
    <t>使用非财
政拨款结
余</t>
  </si>
  <si>
    <t>年初结转和结
余</t>
  </si>
  <si>
    <t>本年支出</t>
  </si>
  <si>
    <t>结余分配</t>
  </si>
  <si>
    <t>年末结转
和结余</t>
  </si>
  <si>
    <r>
      <rPr>
        <b/>
        <sz val="5"/>
        <rFont val="宋体"/>
        <charset val="134"/>
      </rPr>
      <t>小</t>
    </r>
    <r>
      <rPr>
        <sz val="5"/>
        <rFont val="宋体"/>
        <charset val="134"/>
      </rPr>
      <t xml:space="preserve"> </t>
    </r>
    <r>
      <rPr>
        <b/>
        <sz val="5"/>
        <rFont val="宋体"/>
        <charset val="134"/>
      </rPr>
      <t>计</t>
    </r>
  </si>
  <si>
    <t>一般公共预算拨款收入</t>
  </si>
  <si>
    <t>政府性基金预
算拨款收入</t>
  </si>
  <si>
    <t>国有资本经营预算拨款收入</t>
  </si>
  <si>
    <t>事业收入</t>
  </si>
  <si>
    <t>经营收入</t>
  </si>
  <si>
    <t>其他收入</t>
  </si>
  <si>
    <t>基本支出</t>
  </si>
  <si>
    <t>项目支出</t>
  </si>
  <si>
    <t>上缴上级支
出</t>
  </si>
  <si>
    <t>经营支出</t>
  </si>
  <si>
    <r>
      <rPr>
        <b/>
        <sz val="6"/>
        <rFont val="宋体"/>
        <charset val="134"/>
      </rPr>
      <t>合</t>
    </r>
    <r>
      <rPr>
        <sz val="6"/>
        <rFont val="宋体"/>
        <charset val="134"/>
      </rPr>
      <t xml:space="preserve"> </t>
    </r>
    <r>
      <rPr>
        <b/>
        <sz val="6"/>
        <rFont val="宋体"/>
        <charset val="134"/>
      </rPr>
      <t>计</t>
    </r>
  </si>
  <si>
    <t>南宁经济技术开发区管理委员会</t>
  </si>
  <si>
    <t>南宁市江南区康宁水库管理所</t>
  </si>
  <si>
    <t>南宁市江南区凤凰电灌管理站</t>
  </si>
  <si>
    <t>南宁市江南区明阳电灌管理站</t>
  </si>
  <si>
    <t>南宁市江南区那洪街道办事处水产畜牧兽医站</t>
  </si>
  <si>
    <t>南宁市江南区吴圩镇中心卫生院</t>
  </si>
  <si>
    <t>南宁市江南区那洪卫生院</t>
  </si>
  <si>
    <t>南宁市江南区那洪北部湾科技园区卫生服务中心</t>
  </si>
  <si>
    <t>南宁经济技术开发区第一幼儿园</t>
  </si>
  <si>
    <t>南宁市奥园小学</t>
  </si>
  <si>
    <t>南宁市国凯路小学</t>
  </si>
  <si>
    <t>南宁市友谊路小学</t>
  </si>
  <si>
    <t>南宁市江南区吴圩镇中心学校</t>
  </si>
  <si>
    <t>南宁市江南区吴圩镇初级中学</t>
  </si>
  <si>
    <t>南宁市江南区明阳第二初级中学</t>
  </si>
  <si>
    <t>南宁市江南区明阳中学</t>
  </si>
  <si>
    <t>南宁市第五十六中学</t>
  </si>
  <si>
    <t>南宁市江南区那洪中学</t>
  </si>
  <si>
    <t>南宁市江南区平阳小学</t>
  </si>
  <si>
    <t>南宁市碧翠园学校</t>
  </si>
  <si>
    <t>南宁经济技术开发区普罗旺斯小学</t>
  </si>
  <si>
    <t>南宁经济技术开发区第一小学</t>
  </si>
  <si>
    <t>南宁市江南区群益小学</t>
  </si>
  <si>
    <t>南宁经济技术开发区八桂绿城小学</t>
  </si>
  <si>
    <t>南宁经济技术开发区第三小学</t>
  </si>
  <si>
    <t>南宁经济技术开发区第二小学</t>
  </si>
  <si>
    <t>南宁经济技术开发区第一初级中学</t>
  </si>
  <si>
    <t>南宁市金凯初级中学</t>
  </si>
  <si>
    <t>南宁市江南区高山塘小学</t>
  </si>
  <si>
    <t>南宁市江南区高岭小学</t>
  </si>
  <si>
    <t>南宁市金阳路小学</t>
  </si>
  <si>
    <t>南宁市江南区槎路小学</t>
  </si>
  <si>
    <t>南宁经济技术开发区第三幼儿园</t>
  </si>
  <si>
    <t>南宁经济技术开发区第二幼儿园</t>
  </si>
  <si>
    <t>南宁经济技术开发区空港幼儿园</t>
  </si>
  <si>
    <t>南宁市沛阳路小学</t>
  </si>
  <si>
    <t>南宁市金凯路小学</t>
  </si>
  <si>
    <t>南宁经济技术开发区星光初级中学</t>
  </si>
  <si>
    <t>南宁经济技术开发区光明路学校</t>
  </si>
  <si>
    <t>南宁经济技术开发区沛阳路幼儿园</t>
  </si>
  <si>
    <t>南宁经济技术开发区友谊路幼儿园</t>
  </si>
  <si>
    <t>南宁经济技术开发区沛友路幼儿园</t>
  </si>
  <si>
    <t>南宁经济技术开发区机关直属幼儿园</t>
  </si>
  <si>
    <t>南宁经济技术开发区星光幼儿园</t>
  </si>
  <si>
    <t>南宁经济技术开发区金阳路幼儿园</t>
  </si>
  <si>
    <t>南宁经济技术开发区金凯路幼儿园</t>
  </si>
  <si>
    <t>南宁经济技术开发区那洪幼儿园</t>
  </si>
  <si>
    <t>南宁经济技术开发区后勤服务中心</t>
  </si>
  <si>
    <t>南宁经济技术开发区信息中心</t>
  </si>
  <si>
    <t>南宁经济技术开发区市政环卫管理站</t>
  </si>
  <si>
    <t>南宁经济技术开发区城市管理综合行政执法队</t>
  </si>
  <si>
    <t>南宁经济技术开发区国库集中支付中心</t>
  </si>
  <si>
    <t>南宁经济技术开发区人才交流服务中心</t>
  </si>
  <si>
    <t>南宁经济技术开发区建设工程质量安全服务站</t>
  </si>
  <si>
    <t>南宁经济技术开发区房屋征收补偿和征地拆迁中心</t>
  </si>
  <si>
    <t>南宁经济技术开发区土地储备中心</t>
  </si>
  <si>
    <t>南宁经济技术开发区招商中心</t>
  </si>
  <si>
    <t>南宁经济技术开发区投资服务中心</t>
  </si>
  <si>
    <t>南宁经济技术开发区动物疫病预防控制中心</t>
  </si>
  <si>
    <t>南宁经济技术开发区疾病预防控制中心</t>
  </si>
  <si>
    <t>南宁经济技术开发区安全生产监察大队</t>
  </si>
  <si>
    <t>南宁经济技术开发区统计普查中心</t>
  </si>
  <si>
    <t>南宁经济技术开发区退役军人服务中心</t>
  </si>
  <si>
    <t>- 54 -</t>
  </si>
  <si>
    <r>
      <rPr>
        <sz val="18"/>
        <rFont val="方正小标宋简体"/>
        <charset val="204"/>
      </rPr>
      <t xml:space="preserve">  表九  政府性基金预算收入表</t>
    </r>
    <r>
      <rPr>
        <sz val="18"/>
        <rFont val="Microsoft YaHei"/>
        <charset val="204"/>
      </rPr>
      <t xml:space="preserve">
</t>
    </r>
    <r>
      <rPr>
        <sz val="6"/>
        <rFont val="Arial"/>
        <charset val="204"/>
      </rPr>
      <t xml:space="preserve">
</t>
    </r>
    <r>
      <rPr>
        <sz val="8"/>
        <rFont val="SimSun"/>
        <charset val="204"/>
      </rPr>
      <t xml:space="preserve">                                                                         单位：万元</t>
    </r>
  </si>
  <si>
    <t>政府性基金预算收入</t>
  </si>
  <si>
    <t xml:space="preserve">  农网还贷资金收入</t>
  </si>
  <si>
    <t xml:space="preserve">  海南省高等级公路车辆通行附加费收入</t>
  </si>
  <si>
    <t xml:space="preserve">  港口建设费收入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</si>
  <si>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</si>
  <si>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</si>
  <si>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</si>
  <si>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</si>
  <si>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</si>
  <si>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</si>
  <si>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</si>
  <si>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</si>
  <si>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</si>
  <si>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</si>
  <si>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</si>
  <si>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</si>
  <si>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其他政府性基金收入</t>
  </si>
  <si>
    <t xml:space="preserve">  其他政府性基金专项债务对应项目专项收入</t>
  </si>
  <si>
    <t>政府性基金预算收入合计</t>
  </si>
  <si>
    <t xml:space="preserve">  政府性基金转移支付收入</t>
  </si>
  <si>
    <t xml:space="preserve">  上解收入</t>
  </si>
  <si>
    <t xml:space="preserve">  上年结余收入</t>
  </si>
  <si>
    <t xml:space="preserve">  调入资金</t>
  </si>
  <si>
    <t xml:space="preserve">  债务转贷收入</t>
  </si>
  <si>
    <t>- 55 -</t>
  </si>
  <si>
    <r>
      <rPr>
        <sz val="18"/>
        <rFont val="方正小标宋简体"/>
        <charset val="204"/>
      </rPr>
      <t xml:space="preserve"> 表十 政府性基金预算支出表</t>
    </r>
    <r>
      <rPr>
        <sz val="21"/>
        <rFont val="Microsoft YaHei"/>
        <charset val="204"/>
      </rPr>
      <t xml:space="preserve">
</t>
    </r>
    <r>
      <rPr>
        <sz val="6.5"/>
        <rFont val="Arial"/>
        <charset val="204"/>
      </rPr>
      <t xml:space="preserve">
</t>
    </r>
    <r>
      <rPr>
        <sz val="9"/>
        <rFont val="SimSun"/>
        <charset val="204"/>
      </rPr>
      <t xml:space="preserve">                                                                                                       单位：万元</t>
    </r>
  </si>
  <si>
    <t>资源勘探信息等支出</t>
  </si>
  <si>
    <t>抗疫特别国债安排的支出</t>
  </si>
  <si>
    <t>政府性基金预算支出合计</t>
  </si>
  <si>
    <t xml:space="preserve">  政府性基金转移支付支出</t>
  </si>
  <si>
    <t xml:space="preserve">  上解支出</t>
  </si>
  <si>
    <t xml:space="preserve">  调出资金</t>
  </si>
  <si>
    <t xml:space="preserve">  年终结余</t>
  </si>
  <si>
    <t xml:space="preserve">  债务转贷支出</t>
  </si>
  <si>
    <t>- 56 -</t>
  </si>
  <si>
    <r>
      <rPr>
        <sz val="21"/>
        <rFont val="方正小标宋简体"/>
        <charset val="204"/>
      </rPr>
      <t xml:space="preserve"> 表十一 政府性基金预算本级支出表</t>
    </r>
    <r>
      <rPr>
        <sz val="21"/>
        <rFont val="Microsoft YaHei"/>
        <charset val="204"/>
      </rPr>
      <t xml:space="preserve">
</t>
    </r>
    <r>
      <rPr>
        <sz val="6.5"/>
        <rFont val="Arial"/>
        <charset val="204"/>
      </rPr>
      <t xml:space="preserve">
</t>
    </r>
    <r>
      <rPr>
        <sz val="9"/>
        <rFont val="SimSun"/>
        <charset val="204"/>
      </rPr>
      <t xml:space="preserve">                                                                                                 单位：万元</t>
    </r>
  </si>
  <si>
    <t>2024决算</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</si>
  <si>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</si>
  <si>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</si>
  <si>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</si>
  <si>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</si>
  <si>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</si>
  <si>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</si>
  <si>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</si>
  <si>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</si>
  <si>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</si>
  <si>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</si>
  <si>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</si>
  <si>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</si>
  <si>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</si>
  <si>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</si>
  <si>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</si>
  <si>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</si>
  <si>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</si>
  <si>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</si>
  <si>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</si>
  <si>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</si>
  <si>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</si>
  <si>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</si>
  <si>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</si>
  <si>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</si>
  <si>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</si>
  <si>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</si>
  <si>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</si>
  <si>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</si>
  <si>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</si>
  <si>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- 57 -</t>
  </si>
  <si>
    <r>
      <rPr>
        <sz val="18"/>
        <rFont val="方正小标宋简体"/>
        <charset val="204"/>
      </rPr>
      <t xml:space="preserve"> 表十一 政府性基金预算本级支出表</t>
    </r>
    <r>
      <rPr>
        <sz val="21"/>
        <rFont val="Microsoft YaHei"/>
        <charset val="204"/>
      </rPr>
      <t xml:space="preserve">
</t>
    </r>
    <r>
      <rPr>
        <sz val="6.5"/>
        <rFont val="Arial"/>
        <charset val="204"/>
      </rPr>
      <t xml:space="preserve">
</t>
    </r>
    <r>
      <rPr>
        <sz val="9"/>
        <rFont val="SimSun"/>
        <charset val="204"/>
      </rPr>
      <t xml:space="preserve">                                                                                                        单位：万元</t>
    </r>
  </si>
  <si>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</si>
  <si>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</si>
  <si>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</si>
  <si>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</si>
  <si>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</si>
  <si>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</si>
  <si>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</si>
  <si>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</si>
  <si>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</si>
  <si>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</si>
  <si>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</si>
  <si>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</si>
  <si>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</si>
  <si>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</si>
  <si>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</si>
  <si>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</si>
  <si>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</si>
  <si>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</si>
  <si>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</si>
  <si>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</si>
  <si>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</si>
  <si>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</si>
  <si>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</si>
  <si>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</si>
  <si>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</si>
  <si>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</si>
  <si>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</si>
  <si>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</si>
  <si>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</si>
  <si>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- 58 -</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</si>
  <si>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</si>
  <si>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</si>
  <si>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</si>
  <si>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</si>
  <si>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</si>
  <si>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</si>
  <si>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</si>
  <si>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</si>
  <si>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</si>
  <si>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</si>
  <si>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</si>
  <si>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</si>
  <si>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</si>
  <si>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</si>
  <si>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</si>
  <si>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</si>
  <si>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</si>
  <si>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</si>
  <si>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</si>
  <si>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</si>
  <si>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</si>
  <si>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</si>
  <si>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</si>
  <si>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</si>
  <si>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</si>
  <si>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</si>
  <si>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</si>
  <si>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- 59 -</t>
  </si>
  <si>
    <r>
      <rPr>
        <sz val="18"/>
        <rFont val="方正小标宋简体"/>
        <charset val="204"/>
      </rPr>
      <t xml:space="preserve"> 表十一 政府性基金预算本级支出表</t>
    </r>
    <r>
      <rPr>
        <sz val="21"/>
        <rFont val="Microsoft YaHei"/>
        <charset val="204"/>
      </rPr>
      <t xml:space="preserve">
</t>
    </r>
    <r>
      <rPr>
        <sz val="6.5"/>
        <rFont val="Arial"/>
        <charset val="204"/>
      </rPr>
      <t xml:space="preserve">
</t>
    </r>
    <r>
      <rPr>
        <sz val="9"/>
        <rFont val="SimSun"/>
        <charset val="204"/>
      </rPr>
      <t xml:space="preserve">                                                                                                                        单位：万元</t>
    </r>
  </si>
  <si>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</si>
  <si>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</si>
  <si>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</si>
  <si>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</si>
  <si>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</si>
  <si>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</si>
  <si>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</si>
  <si>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</si>
  <si>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</si>
  <si>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</si>
  <si>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</si>
  <si>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</si>
  <si>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</si>
  <si>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</si>
  <si>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</si>
  <si>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</si>
  <si>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</si>
  <si>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</si>
  <si>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</si>
  <si>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</si>
  <si>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</si>
  <si>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</si>
  <si>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</si>
  <si>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- 60 -</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</si>
  <si>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</si>
  <si>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</si>
  <si>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</si>
  <si>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</si>
  <si>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</si>
  <si>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</si>
  <si>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</si>
  <si>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</si>
  <si>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</si>
  <si>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</si>
  <si>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</si>
  <si>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</si>
  <si>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</si>
  <si>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</si>
  <si>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</si>
  <si>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</si>
  <si>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</si>
  <si>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</si>
  <si>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</si>
  <si>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</si>
  <si>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</si>
  <si>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</si>
  <si>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</si>
  <si>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</si>
  <si>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</si>
  <si>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</si>
  <si>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</si>
  <si>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</si>
  <si>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</si>
  <si>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</si>
  <si>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</si>
  <si>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</si>
  <si>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</si>
  <si>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</si>
  <si>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</si>
  <si>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- 61 -</t>
  </si>
  <si>
    <r>
      <rPr>
        <sz val="18"/>
        <rFont val="方正小标宋简体"/>
        <charset val="204"/>
      </rPr>
      <t xml:space="preserve"> 表十一 政府性基金预算本级支出表</t>
    </r>
    <r>
      <rPr>
        <sz val="21"/>
        <rFont val="Microsoft YaHei"/>
        <charset val="204"/>
      </rPr>
      <t xml:space="preserve">
</t>
    </r>
    <r>
      <rPr>
        <sz val="6.5"/>
        <rFont val="Arial"/>
        <charset val="204"/>
      </rPr>
      <t xml:space="preserve">
</t>
    </r>
    <r>
      <rPr>
        <sz val="9"/>
        <rFont val="SimSun"/>
        <charset val="204"/>
      </rPr>
      <t xml:space="preserve">                                                                                                                         单位：万元</t>
    </r>
  </si>
  <si>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</si>
  <si>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</si>
  <si>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</si>
  <si>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</si>
  <si>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</si>
  <si>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</si>
  <si>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超长期特别国债安排的支出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</si>
  <si>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</si>
  <si>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</si>
  <si>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</si>
  <si>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</si>
  <si>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</si>
  <si>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</si>
  <si>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</si>
  <si>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</si>
  <si>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</si>
  <si>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</si>
  <si>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</si>
  <si>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</si>
  <si>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</si>
  <si>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</si>
  <si>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</si>
  <si>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- 62 -</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</si>
  <si>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</si>
  <si>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</si>
  <si>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</si>
  <si>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</si>
  <si>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</si>
  <si>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</si>
  <si>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</si>
  <si>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</si>
  <si>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</si>
  <si>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</si>
  <si>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</si>
  <si>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</si>
  <si>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</si>
  <si>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</si>
  <si>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</si>
  <si>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</si>
  <si>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</si>
  <si>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</si>
  <si>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</si>
  <si>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</si>
  <si>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</si>
  <si>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</si>
  <si>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</si>
  <si>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</si>
  <si>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</si>
  <si>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</si>
  <si>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</si>
  <si>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</si>
  <si>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</si>
  <si>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</si>
  <si>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</si>
  <si>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</si>
  <si>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</si>
  <si>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</si>
  <si>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</si>
  <si>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- 63 -</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</si>
  <si>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</si>
  <si>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</si>
  <si>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</si>
  <si>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</si>
  <si>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</si>
  <si>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</si>
  <si>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</si>
  <si>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</si>
  <si>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</si>
  <si>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</si>
  <si>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</si>
  <si>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</si>
  <si>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</si>
  <si>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</si>
  <si>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</si>
  <si>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</si>
  <si>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</si>
  <si>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</si>
  <si>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</si>
  <si>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</si>
  <si>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</si>
  <si>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</si>
  <si>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</si>
  <si>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</si>
  <si>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</si>
  <si>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</si>
  <si>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</si>
  <si>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</si>
  <si>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</si>
  <si>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</si>
  <si>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</si>
  <si>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</si>
  <si>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</si>
  <si>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</si>
  <si>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- 64 -</t>
  </si>
  <si>
    <t xml:space="preserve">表十二 政府性基金预算转移性收支情况表 </t>
  </si>
  <si>
    <r>
      <rPr>
        <sz val="9"/>
        <rFont val="SimSun"/>
        <charset val="134"/>
      </rPr>
      <t>单位：万元</t>
    </r>
  </si>
  <si>
    <r>
      <rPr>
        <b/>
        <sz val="9"/>
        <rFont val="SimSun"/>
        <charset val="134"/>
      </rPr>
      <t>预</t>
    </r>
    <r>
      <rPr>
        <sz val="9"/>
        <rFont val="SimSun"/>
        <charset val="134"/>
      </rPr>
      <t xml:space="preserve"> </t>
    </r>
    <r>
      <rPr>
        <b/>
        <sz val="9"/>
        <rFont val="SimSun"/>
        <charset val="134"/>
      </rPr>
      <t>算</t>
    </r>
    <r>
      <rPr>
        <sz val="9"/>
        <rFont val="SimSun"/>
        <charset val="134"/>
      </rPr>
      <t xml:space="preserve"> </t>
    </r>
    <r>
      <rPr>
        <b/>
        <sz val="9"/>
        <rFont val="SimSun"/>
        <charset val="134"/>
      </rPr>
      <t>科</t>
    </r>
    <r>
      <rPr>
        <sz val="9"/>
        <rFont val="SimSun"/>
        <charset val="134"/>
      </rPr>
      <t xml:space="preserve"> </t>
    </r>
    <r>
      <rPr>
        <b/>
        <sz val="9"/>
        <rFont val="SimSun"/>
        <charset val="134"/>
      </rPr>
      <t>目</t>
    </r>
  </si>
  <si>
    <t>政府性基金预算支出</t>
  </si>
  <si>
    <t>政府性基金预算上级补助收入</t>
  </si>
  <si>
    <t>政府性基金预算补助下级支出</t>
  </si>
  <si>
    <t xml:space="preserve">    超长期特别国债转移支付收入</t>
  </si>
  <si>
    <t>政府性基金预算下级上解收入</t>
  </si>
  <si>
    <t>政府性基金预算上解上级支出</t>
  </si>
  <si>
    <t>待偿债置换专项债券上年结余</t>
  </si>
  <si>
    <t>政府性基金预算上年结余</t>
  </si>
  <si>
    <t>政府性基金预算调入资金</t>
  </si>
  <si>
    <t>政府性基金预算调出资金</t>
  </si>
  <si>
    <t xml:space="preserve">  一般公共预算调入</t>
  </si>
  <si>
    <t xml:space="preserve">  其他调入资金</t>
  </si>
  <si>
    <t xml:space="preserve">  地方政府专项债务还本支出</t>
  </si>
  <si>
    <t xml:space="preserve">    专项债务收入</t>
  </si>
  <si>
    <t xml:space="preserve">  抗疫特别国债还本支出</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</si>
  <si>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</si>
  <si>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</si>
  <si>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</si>
  <si>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</si>
  <si>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</si>
  <si>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待偿债置换专项债券结余</t>
  </si>
  <si>
    <t>政府性基金预算年终结余</t>
  </si>
  <si>
    <t>收　　入　　总　　计　</t>
  </si>
  <si>
    <t>支　　出　　总　　计　</t>
  </si>
  <si>
    <t>- 65 -</t>
  </si>
  <si>
    <r>
      <rPr>
        <sz val="18"/>
        <rFont val="方正小标宋简体"/>
        <charset val="204"/>
      </rPr>
      <t>表十三 政府专项债务限额及余额情况表</t>
    </r>
    <r>
      <rPr>
        <sz val="21"/>
        <rFont val="Microsoft YaHei"/>
        <charset val="204"/>
      </rPr>
      <t xml:space="preserve">
</t>
    </r>
    <r>
      <rPr>
        <sz val="3.5"/>
        <rFont val="Arial"/>
        <charset val="204"/>
      </rPr>
      <t xml:space="preserve">
                                                                                                                                                                                                                                                                                                                                                                                                                                                                                                                                                                                                                                            </t>
    </r>
  </si>
  <si>
    <r>
      <rPr>
        <b/>
        <sz val="9"/>
        <rFont val="SimSun"/>
        <charset val="134"/>
      </rPr>
      <t>专项债务限额</t>
    </r>
  </si>
  <si>
    <r>
      <rPr>
        <b/>
        <sz val="9"/>
        <rFont val="SimSun"/>
        <charset val="134"/>
      </rPr>
      <t>专项债务余额</t>
    </r>
  </si>
  <si>
    <t>- 66 -</t>
  </si>
  <si>
    <r>
      <rPr>
        <sz val="18"/>
        <rFont val="方正小标宋简体"/>
        <charset val="204"/>
      </rPr>
      <t xml:space="preserve"> 表十四  国有资本经营预算收入表</t>
    </r>
    <r>
      <rPr>
        <sz val="21"/>
        <rFont val="Microsoft YaHei"/>
        <charset val="204"/>
      </rPr>
      <t xml:space="preserve">
</t>
    </r>
    <r>
      <rPr>
        <sz val="3.5"/>
        <rFont val="Arial"/>
        <charset val="204"/>
      </rPr>
      <t xml:space="preserve">
</t>
    </r>
    <r>
      <rPr>
        <sz val="9"/>
        <rFont val="SimSun"/>
        <charset val="204"/>
      </rPr>
      <t xml:space="preserve">                                                                                                        单位：万元</t>
    </r>
  </si>
  <si>
    <r>
      <rPr>
        <sz val="9"/>
        <rFont val="SimSun"/>
        <charset val="134"/>
      </rPr>
      <t>利润收入</t>
    </r>
  </si>
  <si>
    <r>
      <rPr>
        <sz val="9"/>
        <rFont val="SimSun"/>
        <charset val="134"/>
      </rPr>
      <t>股利、股息收入</t>
    </r>
  </si>
  <si>
    <r>
      <rPr>
        <sz val="9"/>
        <rFont val="SimSun"/>
        <charset val="134"/>
      </rPr>
      <t>产权转让收入</t>
    </r>
  </si>
  <si>
    <r>
      <rPr>
        <sz val="9"/>
        <rFont val="SimSun"/>
        <charset val="134"/>
      </rPr>
      <t>清算收入</t>
    </r>
  </si>
  <si>
    <r>
      <rPr>
        <sz val="9"/>
        <rFont val="SimSun"/>
        <charset val="134"/>
      </rPr>
      <t>其他国有资本经营预算收入</t>
    </r>
  </si>
  <si>
    <r>
      <rPr>
        <b/>
        <sz val="9"/>
        <rFont val="SimSun"/>
        <charset val="134"/>
      </rPr>
      <t>国有资本经营预算收入合计</t>
    </r>
  </si>
  <si>
    <r>
      <rPr>
        <b/>
        <sz val="9"/>
        <rFont val="SimSun"/>
        <charset val="134"/>
      </rPr>
      <t>转移性收入</t>
    </r>
  </si>
  <si>
    <r>
      <rPr>
        <sz val="9"/>
        <rFont val="SimSun"/>
        <charset val="134"/>
      </rPr>
      <t xml:space="preserve">  国有资本经营预算转移支付收入</t>
    </r>
  </si>
  <si>
    <r>
      <rPr>
        <sz val="9"/>
        <rFont val="SimSun"/>
        <charset val="134"/>
      </rPr>
      <t xml:space="preserve">  上年结余收入</t>
    </r>
  </si>
  <si>
    <r>
      <rPr>
        <b/>
        <sz val="9"/>
        <rFont val="SimSun"/>
        <charset val="134"/>
      </rPr>
      <t>收入总计</t>
    </r>
  </si>
  <si>
    <t>- 67 -</t>
  </si>
  <si>
    <r>
      <rPr>
        <sz val="18"/>
        <rFont val="方正小标宋简体"/>
        <charset val="204"/>
      </rPr>
      <t xml:space="preserve"> 表十五  国有资本经营预算支出表</t>
    </r>
    <r>
      <rPr>
        <sz val="21"/>
        <rFont val="Microsoft YaHei"/>
        <charset val="204"/>
      </rPr>
      <t xml:space="preserve">
</t>
    </r>
    <r>
      <rPr>
        <sz val="3.5"/>
        <rFont val="Arial"/>
        <charset val="204"/>
      </rPr>
      <t xml:space="preserve">
</t>
    </r>
    <r>
      <rPr>
        <sz val="9"/>
        <rFont val="SimSun"/>
        <charset val="204"/>
      </rPr>
      <t xml:space="preserve">                                                                                                        单位：万元</t>
    </r>
  </si>
  <si>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</si>
  <si>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</si>
  <si>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</si>
  <si>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</si>
  <si>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</si>
  <si>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</si>
  <si>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</si>
  <si>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</si>
  <si>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</si>
  <si>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</si>
  <si>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</si>
  <si>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</si>
  <si>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</si>
  <si>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</si>
  <si>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国有企业政策性补贴</t>
  </si>
  <si>
    <t xml:space="preserve">  其他国有资本经营预算支出</t>
  </si>
  <si>
    <t>国有资本经营预算支出合计</t>
  </si>
  <si>
    <t xml:space="preserve">  国有资本经营预算转移支付</t>
  </si>
  <si>
    <t>- 68 -</t>
  </si>
  <si>
    <r>
      <rPr>
        <sz val="18"/>
        <rFont val="方正小标宋简体"/>
        <charset val="204"/>
      </rPr>
      <t xml:space="preserve">  表十六  国有资本经营预算本级支出表</t>
    </r>
    <r>
      <rPr>
        <sz val="21"/>
        <rFont val="Microsoft YaHei"/>
        <charset val="204"/>
      </rPr>
      <t xml:space="preserve">
</t>
    </r>
    <r>
      <rPr>
        <sz val="3.5"/>
        <rFont val="Arial"/>
        <charset val="204"/>
      </rPr>
      <t xml:space="preserve">
</t>
    </r>
    <r>
      <rPr>
        <sz val="9"/>
        <rFont val="SimSun"/>
        <charset val="204"/>
      </rPr>
      <t xml:space="preserve">                                                                                                       单位：万元</t>
    </r>
  </si>
  <si>
    <r>
      <rPr>
        <b/>
        <sz val="9"/>
        <rFont val="SimSun"/>
        <charset val="134"/>
      </rPr>
      <t>国有资本经营预算支出合计</t>
    </r>
  </si>
  <si>
    <r>
      <rPr>
        <b/>
        <sz val="9"/>
        <rFont val="SimSun"/>
        <charset val="134"/>
      </rPr>
      <t>社会保障和就业支出</t>
    </r>
  </si>
  <si>
    <r>
      <rPr>
        <b/>
        <sz val="9"/>
        <rFont val="SimSun"/>
        <charset val="134"/>
      </rPr>
      <t>国有资本经营预算支出</t>
    </r>
  </si>
  <si>
    <r>
      <rPr>
        <sz val="9"/>
        <rFont val="SimSun"/>
        <charset val="134"/>
      </rPr>
      <t xml:space="preserve">  解决历史遗留问题及改革成本支出</t>
    </r>
  </si>
  <si>
    <r>
      <rPr>
        <sz val="9"/>
        <rFont val="SimSun"/>
        <charset val="134"/>
      </rPr>
      <t xml:space="preserve"> 厂办大集体改革支出</t>
    </r>
  </si>
  <si>
    <r>
      <rPr>
        <sz val="9"/>
        <rFont val="SimSun"/>
        <charset val="134"/>
      </rPr>
      <t xml:space="preserve"> "三供一业"移交补助支出</t>
    </r>
  </si>
  <si>
    <r>
      <rPr>
        <sz val="9"/>
        <rFont val="SimSun"/>
        <charset val="134"/>
      </rPr>
      <t xml:space="preserve">  国有企业办职教幼教补助支出</t>
    </r>
  </si>
  <si>
    <r>
      <rPr>
        <sz val="9"/>
        <rFont val="SimSun"/>
        <charset val="134"/>
      </rPr>
      <t xml:space="preserve">  国有企业办公共服务机构移交补助支出</t>
    </r>
  </si>
  <si>
    <r>
      <rPr>
        <sz val="9"/>
        <rFont val="SimSun"/>
        <charset val="134"/>
      </rPr>
      <t xml:space="preserve">  国有企业退休人员社会化管理补助支出</t>
    </r>
  </si>
  <si>
    <r>
      <rPr>
        <sz val="9"/>
        <rFont val="SimSun"/>
        <charset val="134"/>
      </rPr>
      <t xml:space="preserve">  国有企业棚户区改造支出</t>
    </r>
  </si>
  <si>
    <r>
      <rPr>
        <sz val="9"/>
        <rFont val="SimSun"/>
        <charset val="134"/>
      </rPr>
      <t xml:space="preserve">  国有企业改革成本支出</t>
    </r>
  </si>
  <si>
    <r>
      <rPr>
        <sz val="9"/>
        <rFont val="SimSun"/>
        <charset val="134"/>
      </rPr>
      <t xml:space="preserve"> 离休干部医药费补助支出</t>
    </r>
  </si>
  <si>
    <r>
      <rPr>
        <sz val="9"/>
        <rFont val="SimSun"/>
        <charset val="134"/>
      </rPr>
      <t xml:space="preserve"> 金融企业改革性支出</t>
    </r>
  </si>
  <si>
    <r>
      <rPr>
        <sz val="9"/>
        <rFont val="SimSun"/>
        <charset val="134"/>
      </rPr>
      <t xml:space="preserve"> 其他解决历史遗留问题及改革成本支出</t>
    </r>
  </si>
  <si>
    <r>
      <rPr>
        <sz val="9"/>
        <rFont val="SimSun"/>
        <charset val="134"/>
      </rPr>
      <t xml:space="preserve">  国有企业资本金注入</t>
    </r>
  </si>
  <si>
    <r>
      <rPr>
        <sz val="9"/>
        <rFont val="SimSun"/>
        <charset val="134"/>
      </rPr>
      <t xml:space="preserve">  国有经济结构调整支出</t>
    </r>
  </si>
  <si>
    <r>
      <rPr>
        <sz val="9"/>
        <rFont val="SimSun"/>
        <charset val="134"/>
      </rPr>
      <t xml:space="preserve">  国有企业政策性补贴</t>
    </r>
  </si>
  <si>
    <r>
      <rPr>
        <sz val="9"/>
        <rFont val="SimSun"/>
        <charset val="134"/>
      </rPr>
      <t xml:space="preserve">  其他国有资本经营预算支出</t>
    </r>
  </si>
  <si>
    <t>- 69 -</t>
  </si>
  <si>
    <r>
      <rPr>
        <sz val="18"/>
        <rFont val="方正小标宋简体"/>
        <charset val="204"/>
      </rPr>
      <t>表十七  国有资本经营预算转移性收支情况表</t>
    </r>
    <r>
      <rPr>
        <sz val="19"/>
        <rFont val="方正小标宋简体"/>
        <charset val="204"/>
      </rPr>
      <t xml:space="preserve">
</t>
    </r>
    <r>
      <rPr>
        <sz val="10"/>
        <rFont val="方正小标宋简体"/>
        <charset val="204"/>
      </rPr>
      <t xml:space="preserve">                                                                                                                                                                                                                                                                                                                                                                   </t>
    </r>
  </si>
  <si>
    <t>国有资本经营预算收入</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</si>
  <si>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</si>
  <si>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</si>
  <si>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</si>
  <si>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</si>
  <si>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</si>
  <si>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</si>
  <si>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</si>
  <si>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</si>
  <si>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</si>
  <si>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</si>
  <si>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</si>
  <si>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- 70 -</t>
  </si>
  <si>
    <r>
      <rPr>
        <sz val="18"/>
        <rFont val="Microsoft YaHei"/>
        <charset val="204"/>
      </rPr>
      <t xml:space="preserve"> </t>
    </r>
    <r>
      <rPr>
        <sz val="18"/>
        <rFont val="方正小标宋简体"/>
        <charset val="204"/>
      </rPr>
      <t>表十八 社会保险基金预算收入表</t>
    </r>
    <r>
      <rPr>
        <sz val="18"/>
        <rFont val="Microsoft YaHei"/>
        <charset val="204"/>
      </rPr>
      <t xml:space="preserve">
</t>
    </r>
    <r>
      <rPr>
        <sz val="6"/>
        <rFont val="Arial"/>
        <charset val="204"/>
      </rPr>
      <t xml:space="preserve">
</t>
    </r>
    <r>
      <rPr>
        <sz val="8"/>
        <rFont val="SimSun"/>
        <charset val="204"/>
      </rPr>
      <t xml:space="preserve">                                                                                       单位：万元</t>
    </r>
  </si>
  <si>
    <t>一、社会保险基金收入合计</t>
  </si>
  <si>
    <t xml:space="preserve"> ( 一) 机关事业单位基本养老保险基金收入</t>
  </si>
  <si>
    <t>其中：保险费收入</t>
  </si>
  <si>
    <t xml:space="preserve">  利息收入</t>
  </si>
  <si>
    <t xml:space="preserve">  财政补贴收入</t>
  </si>
  <si>
    <t xml:space="preserve">  其他收入</t>
  </si>
  <si>
    <t xml:space="preserve">  转移收入</t>
  </si>
  <si>
    <t xml:space="preserve">  上级补助收入</t>
  </si>
  <si>
    <t xml:space="preserve"> (二) 职工基本医疗保险 (含生育保险) 基金收入</t>
  </si>
  <si>
    <t xml:space="preserve"> (三) 城乡居民基本医疗保险基金收入</t>
  </si>
  <si>
    <t xml:space="preserve"> (四) 工伤保险基金收入</t>
  </si>
  <si>
    <t xml:space="preserve"> (五) 失业保险基金收入</t>
  </si>
  <si>
    <t xml:space="preserve"> (六) 长期护理保险基金 (试点)</t>
  </si>
  <si>
    <t xml:space="preserve">   利息收入</t>
  </si>
  <si>
    <t xml:space="preserve">   其他收入</t>
  </si>
  <si>
    <t>二、上年结余收入</t>
  </si>
  <si>
    <t xml:space="preserve"> (一) 机关事业单位基本养老保险基金收入</t>
  </si>
  <si>
    <t xml:space="preserve"> (六) 长期护理保险基金收入</t>
  </si>
  <si>
    <t>- 71 -</t>
  </si>
  <si>
    <r>
      <rPr>
        <sz val="18"/>
        <rFont val="方正小标宋简体"/>
        <charset val="204"/>
      </rPr>
      <t>表十九 社会保险基金预算支出表</t>
    </r>
    <r>
      <rPr>
        <sz val="21"/>
        <rFont val="Microsoft YaHei"/>
        <charset val="204"/>
      </rPr>
      <t xml:space="preserve">
</t>
    </r>
    <r>
      <rPr>
        <sz val="6.5"/>
        <rFont val="Arial"/>
        <charset val="204"/>
      </rPr>
      <t xml:space="preserve">
</t>
    </r>
    <r>
      <rPr>
        <sz val="9"/>
        <rFont val="SimSun"/>
        <charset val="204"/>
      </rPr>
      <t xml:space="preserve">                                                                                                           单位：万元</t>
    </r>
  </si>
  <si>
    <r>
      <rPr>
        <b/>
        <sz val="9"/>
        <rFont val="SimSun"/>
        <charset val="134"/>
      </rPr>
      <t>项</t>
    </r>
    <r>
      <rPr>
        <sz val="9"/>
        <rFont val="SimSun"/>
        <charset val="134"/>
      </rPr>
      <t xml:space="preserve"> </t>
    </r>
    <r>
      <rPr>
        <b/>
        <sz val="9"/>
        <rFont val="SimSun"/>
        <charset val="134"/>
      </rPr>
      <t>目</t>
    </r>
    <r>
      <rPr>
        <sz val="9"/>
        <rFont val="SimSun"/>
        <charset val="134"/>
      </rPr>
      <t xml:space="preserve"> </t>
    </r>
    <r>
      <rPr>
        <b/>
        <sz val="9"/>
        <rFont val="SimSun"/>
        <charset val="134"/>
      </rPr>
      <t>名</t>
    </r>
    <r>
      <rPr>
        <sz val="9"/>
        <rFont val="SimSun"/>
        <charset val="134"/>
      </rPr>
      <t xml:space="preserve"> </t>
    </r>
    <r>
      <rPr>
        <b/>
        <sz val="9"/>
        <rFont val="SimSun"/>
        <charset val="134"/>
      </rPr>
      <t>称</t>
    </r>
  </si>
  <si>
    <r>
      <rPr>
        <b/>
        <sz val="9"/>
        <rFont val="SimSun"/>
        <charset val="134"/>
      </rPr>
      <t>三、社会保险基金支出合计</t>
    </r>
  </si>
  <si>
    <r>
      <rPr>
        <sz val="9"/>
        <rFont val="SimSun"/>
        <charset val="134"/>
      </rPr>
      <t xml:space="preserve"> ( 一) 机关事业单位基本养老保险基金支出</t>
    </r>
  </si>
  <si>
    <r>
      <rPr>
        <sz val="9"/>
        <rFont val="SimSun"/>
        <charset val="134"/>
      </rPr>
      <t>其中：基本养老金支出</t>
    </r>
  </si>
  <si>
    <r>
      <rPr>
        <sz val="9"/>
        <rFont val="SimSun"/>
        <charset val="134"/>
      </rPr>
      <t xml:space="preserve"> 转移支出</t>
    </r>
  </si>
  <si>
    <r>
      <rPr>
        <sz val="9"/>
        <rFont val="SimSun"/>
        <charset val="134"/>
      </rPr>
      <t xml:space="preserve"> 其他支出</t>
    </r>
  </si>
  <si>
    <r>
      <rPr>
        <sz val="9"/>
        <rFont val="SimSun"/>
        <charset val="134"/>
      </rPr>
      <t xml:space="preserve"> (二) 职工基本医疗保险 (含生育保险) 基金支出</t>
    </r>
  </si>
  <si>
    <r>
      <rPr>
        <sz val="9"/>
        <rFont val="SimSun"/>
        <charset val="134"/>
      </rPr>
      <t>其中：基本医疗保险 (含生育保险) 统筹基金支出</t>
    </r>
  </si>
  <si>
    <r>
      <rPr>
        <sz val="9"/>
        <rFont val="SimSun"/>
        <charset val="134"/>
      </rPr>
      <t xml:space="preserve"> 基本医疗保险 (含生育保险) 个人账户基金支出</t>
    </r>
  </si>
  <si>
    <r>
      <rPr>
        <sz val="9"/>
        <rFont val="SimSun"/>
        <charset val="134"/>
      </rPr>
      <t xml:space="preserve"> (三) 城乡居民基本医疗保险基金支出</t>
    </r>
  </si>
  <si>
    <r>
      <rPr>
        <sz val="9"/>
        <rFont val="SimSun"/>
        <charset val="134"/>
      </rPr>
      <t>其中：基本医疗保险待遇支出</t>
    </r>
  </si>
  <si>
    <r>
      <rPr>
        <sz val="9"/>
        <rFont val="SimSun"/>
        <charset val="134"/>
      </rPr>
      <t xml:space="preserve"> 大病保险支出</t>
    </r>
  </si>
  <si>
    <r>
      <rPr>
        <sz val="9"/>
        <rFont val="SimSun"/>
        <charset val="134"/>
      </rPr>
      <t xml:space="preserve"> (四) 工伤保险基金支出</t>
    </r>
  </si>
  <si>
    <r>
      <rPr>
        <sz val="9"/>
        <rFont val="SimSun"/>
        <charset val="134"/>
      </rPr>
      <t>其中：工伤保险待遇支出</t>
    </r>
  </si>
  <si>
    <r>
      <rPr>
        <sz val="9"/>
        <rFont val="SimSun"/>
        <charset val="134"/>
      </rPr>
      <t xml:space="preserve"> 劳动能力鉴定支出</t>
    </r>
  </si>
  <si>
    <r>
      <rPr>
        <sz val="9"/>
        <rFont val="SimSun"/>
        <charset val="134"/>
      </rPr>
      <t xml:space="preserve"> 工伤预防费支出</t>
    </r>
  </si>
  <si>
    <r>
      <rPr>
        <sz val="9"/>
        <rFont val="SimSun"/>
        <charset val="134"/>
      </rPr>
      <t xml:space="preserve"> 上解上级支出</t>
    </r>
  </si>
  <si>
    <r>
      <rPr>
        <sz val="9"/>
        <rFont val="SimSun"/>
        <charset val="134"/>
      </rPr>
      <t xml:space="preserve"> (五) 失业保险基金支出</t>
    </r>
  </si>
  <si>
    <r>
      <rPr>
        <sz val="9"/>
        <rFont val="SimSun"/>
        <charset val="134"/>
      </rPr>
      <t>其中：失业保险金支出</t>
    </r>
  </si>
  <si>
    <r>
      <rPr>
        <sz val="9"/>
        <rFont val="SimSun"/>
        <charset val="134"/>
      </rPr>
      <t xml:space="preserve"> 医疗保险费支出</t>
    </r>
  </si>
  <si>
    <r>
      <rPr>
        <sz val="9"/>
        <rFont val="SimSun"/>
        <charset val="134"/>
      </rPr>
      <t xml:space="preserve"> 职业培训和职业介绍补贴</t>
    </r>
  </si>
  <si>
    <r>
      <rPr>
        <sz val="9"/>
        <rFont val="SimSun"/>
        <charset val="134"/>
      </rPr>
      <t xml:space="preserve"> 稳定岗位补贴支出</t>
    </r>
  </si>
  <si>
    <r>
      <rPr>
        <sz val="9"/>
        <rFont val="SimSun"/>
        <charset val="134"/>
      </rPr>
      <t xml:space="preserve"> 技能提升补贴支出</t>
    </r>
  </si>
  <si>
    <r>
      <rPr>
        <sz val="9"/>
        <rFont val="SimSun"/>
        <charset val="134"/>
      </rPr>
      <t xml:space="preserve"> 其他费用支出</t>
    </r>
  </si>
  <si>
    <r>
      <rPr>
        <sz val="9"/>
        <rFont val="SimSun"/>
        <charset val="134"/>
      </rPr>
      <t xml:space="preserve"> (六) 长期护理保险基金支出</t>
    </r>
  </si>
  <si>
    <r>
      <rPr>
        <sz val="9"/>
        <rFont val="SimSun"/>
        <charset val="134"/>
      </rPr>
      <t>其中：护理费用支出</t>
    </r>
  </si>
  <si>
    <r>
      <rPr>
        <sz val="9"/>
        <rFont val="SimSun"/>
        <charset val="134"/>
      </rPr>
      <t xml:space="preserve"> 经办服务费支出</t>
    </r>
  </si>
  <si>
    <r>
      <rPr>
        <b/>
        <sz val="9"/>
        <rFont val="SimSun"/>
        <charset val="134"/>
      </rPr>
      <t>四、社会保险基金本年收支结余合计</t>
    </r>
  </si>
  <si>
    <t>- 72 -</t>
  </si>
  <si>
    <r>
      <rPr>
        <sz val="10"/>
        <rFont val="宋体"/>
        <charset val="134"/>
      </rPr>
      <t xml:space="preserve"> </t>
    </r>
    <r>
      <rPr>
        <b/>
        <sz val="10"/>
        <rFont val="宋体"/>
        <charset val="134"/>
      </rPr>
      <t>社会保险基金年末滚存结余合计</t>
    </r>
  </si>
  <si>
    <t xml:space="preserve"> ( 一) 机关事业单位基本养老保险基金本年收支结余</t>
  </si>
  <si>
    <t>机关事业单位基本养老保险基金年末滚存结余</t>
  </si>
  <si>
    <t xml:space="preserve"> (二) 职工基本医疗保险 (含生育保险) 基金本年收支结余</t>
  </si>
  <si>
    <t xml:space="preserve"> 职工基本医疗保险 (含生育保险) 基金年末滚存结余</t>
  </si>
  <si>
    <t xml:space="preserve"> (三) 城乡居民基本医疗保险基金本年收支结余</t>
  </si>
  <si>
    <t xml:space="preserve"> 城乡居民基本医疗保险基金年末滚存结余</t>
  </si>
  <si>
    <t xml:space="preserve"> (四) 工伤保险基金本年收支结余</t>
  </si>
  <si>
    <t xml:space="preserve"> 工伤保险基金年末滚存结余</t>
  </si>
  <si>
    <t xml:space="preserve"> (五) 失业保险基金本年收支结余</t>
  </si>
  <si>
    <t xml:space="preserve"> 失业保险基金年末滚存结余</t>
  </si>
  <si>
    <t xml:space="preserve"> (六) 长期护理保险基金本年收支结余</t>
  </si>
  <si>
    <t xml:space="preserve"> 长期护理保险基金年末滚存结余</t>
  </si>
  <si>
    <t>- 73 -</t>
  </si>
  <si>
    <r>
      <rPr>
        <sz val="18"/>
        <rFont val="方正小标宋简体"/>
        <charset val="204"/>
      </rPr>
      <t>表二十 2024年政府债券收入还本付息情况表</t>
    </r>
    <r>
      <rPr>
        <sz val="21"/>
        <rFont val="Microsoft YaHei"/>
        <charset val="204"/>
      </rPr>
      <t xml:space="preserve">
</t>
    </r>
    <r>
      <rPr>
        <sz val="3.5"/>
        <rFont val="Arial"/>
        <charset val="204"/>
      </rPr>
      <t xml:space="preserve">
</t>
    </r>
    <r>
      <rPr>
        <sz val="9"/>
        <rFont val="SimSun"/>
        <charset val="204"/>
      </rPr>
      <t xml:space="preserve">                                                                                                 单位：万元</t>
    </r>
  </si>
  <si>
    <t>项目</t>
  </si>
  <si>
    <t>一、2024年转贷收入</t>
  </si>
  <si>
    <t xml:space="preserve"> (一) 一般债券</t>
  </si>
  <si>
    <t>其中：再融资债券</t>
  </si>
  <si>
    <t xml:space="preserve"> (二) 专项债券</t>
  </si>
  <si>
    <t>二、2024年还本</t>
  </si>
  <si>
    <t>三、2024年付息</t>
  </si>
  <si>
    <t>- 74 -</t>
  </si>
  <si>
    <r>
      <rPr>
        <sz val="18"/>
        <rFont val="方正小标宋简体"/>
        <charset val="204"/>
      </rPr>
      <t xml:space="preserve"> 表二十一 地方政府新增一般债券情况表</t>
    </r>
    <r>
      <rPr>
        <sz val="21"/>
        <rFont val="Microsoft YaHei"/>
        <charset val="204"/>
      </rPr>
      <t xml:space="preserve">
</t>
    </r>
    <r>
      <rPr>
        <sz val="3"/>
        <rFont val="Arial"/>
        <charset val="204"/>
      </rPr>
      <t xml:space="preserve">
</t>
    </r>
    <r>
      <rPr>
        <sz val="9"/>
        <rFont val="SimSun"/>
        <charset val="204"/>
      </rPr>
      <t xml:space="preserve">                                                                                                    单位：万元</t>
    </r>
  </si>
  <si>
    <t>区划名称</t>
  </si>
  <si>
    <t>项目名称</t>
  </si>
  <si>
    <t>项目债券资金
安排额度</t>
  </si>
  <si>
    <t>无</t>
  </si>
  <si>
    <t>合计</t>
  </si>
  <si>
    <t>- 75 -</t>
  </si>
  <si>
    <r>
      <rPr>
        <sz val="18"/>
        <rFont val="方正小标宋简体"/>
        <charset val="204"/>
      </rPr>
      <t>表二十二 地方政府新增专项债券情况表</t>
    </r>
    <r>
      <rPr>
        <sz val="21"/>
        <rFont val="Microsoft YaHei"/>
        <charset val="204"/>
      </rPr>
      <t xml:space="preserve">
</t>
    </r>
    <r>
      <rPr>
        <sz val="10"/>
        <rFont val="SimSun"/>
        <charset val="204"/>
      </rPr>
      <t xml:space="preserve">                                                                                    单位：万元</t>
    </r>
  </si>
  <si>
    <t>项目债券资金安
排额度</t>
  </si>
  <si>
    <t>- 76 -</t>
  </si>
  <si>
    <t>表二十三 2025-2029年到期政府债务应偿还情况表</t>
  </si>
  <si>
    <t xml:space="preserve">区划 </t>
  </si>
  <si>
    <t>2025年</t>
  </si>
  <si>
    <t>2026年</t>
  </si>
  <si>
    <t>2027年</t>
  </si>
  <si>
    <t>2028年</t>
  </si>
  <si>
    <t>2029年</t>
  </si>
  <si>
    <t>到期本金</t>
  </si>
  <si>
    <t>应付利息</t>
  </si>
  <si>
    <t>经开区</t>
  </si>
  <si>
    <t>- 77 -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</si>
</sst>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_ ;[Red]\-#,##0\ "/>
    <numFmt numFmtId="179" formatCode="\-0"/>
  </numFmts>
  <fonts count="95">
    <font>
      <sz val="11"/>
      <color rgb="FF000000"/>
      <name val="Arial"/>
      <charset val="204"/>
    </font>
    <font>
      <sz val="18"/>
      <name val="方正小标宋简体"/>
      <charset val="134"/>
    </font>
    <font>
      <sz val="10"/>
      <name val="宋体"/>
      <charset val="134"/>
      <scheme val="minor"/>
    </font>
    <font>
      <sz val="10"/>
      <color theme="1"/>
      <name val="宋体"/>
      <charset val="134"/>
      <scheme val="minor"/>
    </font>
    <font>
      <b/>
      <sz val="10"/>
      <name val="宋体"/>
      <charset val="134"/>
      <scheme val="minor"/>
    </font>
    <font>
      <sz val="12"/>
      <name val="Times New Roman"/>
      <charset val="204"/>
    </font>
    <font>
      <sz val="10"/>
      <color rgb="FF000000"/>
      <name val="宋体"/>
      <charset val="204"/>
    </font>
    <font>
      <sz val="18"/>
      <name val="方正小标宋简体"/>
      <charset val="204"/>
    </font>
    <font>
      <b/>
      <sz val="10"/>
      <name val="宋体"/>
      <charset val="134"/>
    </font>
    <font>
      <sz val="9"/>
      <name val="宋体"/>
      <charset val="134"/>
    </font>
    <font>
      <sz val="9"/>
      <name val="宋体"/>
      <charset val="134"/>
      <scheme val="minor"/>
    </font>
    <font>
      <b/>
      <sz val="10"/>
      <color theme="1"/>
      <name val="宋体"/>
      <charset val="134"/>
      <scheme val="minor"/>
    </font>
    <font>
      <sz val="10"/>
      <color indexed="8"/>
      <name val="宋体"/>
      <charset val="134"/>
    </font>
    <font>
      <b/>
      <sz val="10"/>
      <color indexed="8"/>
      <name val="宋体"/>
      <charset val="134"/>
    </font>
    <font>
      <b/>
      <sz val="10"/>
      <name val="宋体"/>
      <charset val="204"/>
    </font>
    <font>
      <b/>
      <sz val="10"/>
      <color rgb="FF000000"/>
      <name val="宋体"/>
      <charset val="134"/>
    </font>
    <font>
      <sz val="10"/>
      <name val="宋体"/>
      <charset val="134"/>
    </font>
    <font>
      <sz val="10"/>
      <color rgb="FF000000"/>
      <name val="宋体"/>
      <charset val="134"/>
    </font>
    <font>
      <b/>
      <sz val="9"/>
      <name val="SimSun"/>
      <charset val="204"/>
    </font>
    <font>
      <b/>
      <sz val="9"/>
      <color rgb="FF000000"/>
      <name val="SimSun"/>
      <charset val="134"/>
    </font>
    <font>
      <sz val="9"/>
      <color rgb="FF000000"/>
      <name val="SimSun"/>
      <charset val="134"/>
    </font>
    <font>
      <sz val="18"/>
      <name val="Microsoft YaHei"/>
      <charset val="204"/>
    </font>
    <font>
      <sz val="19"/>
      <name val="方正小标宋简体"/>
      <charset val="204"/>
    </font>
    <font>
      <sz val="19"/>
      <name val="Microsoft YaHei"/>
      <charset val="204"/>
    </font>
    <font>
      <sz val="9"/>
      <name val="SimSun"/>
      <charset val="204"/>
    </font>
    <font>
      <sz val="12"/>
      <name val="宋体"/>
      <charset val="134"/>
    </font>
    <font>
      <sz val="11"/>
      <color rgb="FF000000"/>
      <name val="Times New Roman"/>
      <charset val="204"/>
    </font>
    <font>
      <b/>
      <sz val="10"/>
      <color rgb="FF000000"/>
      <name val="宋体"/>
      <charset val="204"/>
    </font>
    <font>
      <sz val="21"/>
      <name val="方正小标宋简体"/>
      <charset val="204"/>
    </font>
    <font>
      <sz val="10"/>
      <name val="宋体"/>
      <charset val="204"/>
    </font>
    <font>
      <sz val="6"/>
      <color rgb="FF000000"/>
      <name val="宋体"/>
      <charset val="204"/>
    </font>
    <font>
      <b/>
      <sz val="5"/>
      <name val="宋体"/>
      <charset val="134"/>
    </font>
    <font>
      <sz val="11"/>
      <color rgb="FF000000"/>
      <name val="宋体"/>
      <charset val="204"/>
    </font>
    <font>
      <b/>
      <sz val="6"/>
      <name val="宋体"/>
      <charset val="134"/>
    </font>
    <font>
      <b/>
      <sz val="6"/>
      <color rgb="FF000000"/>
      <name val="宋体"/>
      <charset val="134"/>
    </font>
    <font>
      <sz val="6"/>
      <color rgb="FF000000"/>
      <name val="宋体"/>
      <charset val="134"/>
    </font>
    <font>
      <sz val="6"/>
      <color indexed="8"/>
      <name val="宋体"/>
      <charset val="0"/>
    </font>
    <font>
      <sz val="6"/>
      <color indexed="8"/>
      <name val="宋体"/>
      <charset val="134"/>
    </font>
    <font>
      <sz val="10"/>
      <name val="Times New Roman"/>
      <charset val="204"/>
    </font>
    <font>
      <sz val="8"/>
      <color rgb="FF000000"/>
      <name val="宋体"/>
      <charset val="134"/>
    </font>
    <font>
      <sz val="8"/>
      <color rgb="FF000000"/>
      <name val="宋体"/>
      <charset val="204"/>
    </font>
    <font>
      <b/>
      <sz val="8"/>
      <color rgb="FF000000"/>
      <name val="宋体"/>
      <charset val="204"/>
    </font>
    <font>
      <sz val="8"/>
      <name val="宋体"/>
      <charset val="134"/>
    </font>
    <font>
      <b/>
      <sz val="8"/>
      <name val="宋体"/>
      <charset val="134"/>
    </font>
    <font>
      <sz val="21"/>
      <name val="Microsoft YaHei"/>
      <charset val="204"/>
    </font>
    <font>
      <sz val="18"/>
      <color rgb="FF000000"/>
      <name val="方正小标宋简体"/>
      <charset val="204"/>
    </font>
    <font>
      <sz val="11"/>
      <color rgb="FF000000"/>
      <name val="方正小标宋简体"/>
      <charset val="204"/>
    </font>
    <font>
      <sz val="18"/>
      <name val="宋体"/>
      <charset val="204"/>
    </font>
    <font>
      <sz val="11"/>
      <name val="FangSong"/>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9"/>
      <name val="SimSun"/>
      <charset val="134"/>
    </font>
    <font>
      <sz val="9"/>
      <name val="方正小标宋简体"/>
      <charset val="134"/>
    </font>
    <font>
      <sz val="11"/>
      <name val="Arial"/>
      <charset val="204"/>
    </font>
    <font>
      <b/>
      <sz val="9"/>
      <name val="SimSun"/>
      <charset val="134"/>
    </font>
    <font>
      <sz val="9"/>
      <name val="Arial"/>
      <charset val="204"/>
    </font>
    <font>
      <sz val="9"/>
      <name val="宋体"/>
      <charset val="204"/>
    </font>
    <font>
      <sz val="3"/>
      <name val="Arial"/>
      <charset val="204"/>
    </font>
    <font>
      <sz val="3"/>
      <name val="方正小标宋简体"/>
      <charset val="204"/>
    </font>
    <font>
      <sz val="3.5"/>
      <name val="Arial"/>
      <charset val="204"/>
    </font>
    <font>
      <sz val="6.5"/>
      <name val="Arial"/>
      <charset val="204"/>
    </font>
    <font>
      <sz val="19"/>
      <name val="方正小标宋简体"/>
      <charset val="134"/>
    </font>
    <font>
      <sz val="6"/>
      <name val="方正小标宋简体"/>
      <charset val="134"/>
    </font>
    <font>
      <sz val="8"/>
      <name val="方正小标宋简体"/>
      <charset val="134"/>
    </font>
    <font>
      <sz val="10"/>
      <name val="方正小标宋简体"/>
      <charset val="134"/>
    </font>
    <font>
      <sz val="12"/>
      <name val="Microsoft YaHei"/>
      <charset val="204"/>
    </font>
    <font>
      <sz val="5"/>
      <name val="SimSun"/>
      <charset val="204"/>
    </font>
    <font>
      <sz val="9"/>
      <name val="方正小标宋简体"/>
      <charset val="204"/>
    </font>
    <font>
      <sz val="5"/>
      <name val="宋体"/>
      <charset val="134"/>
    </font>
    <font>
      <sz val="10"/>
      <name val="方正小标宋简体"/>
      <charset val="204"/>
    </font>
    <font>
      <sz val="6"/>
      <name val="Arial"/>
      <charset val="204"/>
    </font>
    <font>
      <sz val="8"/>
      <name val="SimSun"/>
      <charset val="204"/>
    </font>
    <font>
      <sz val="10"/>
      <name val="SimSun"/>
      <charset val="204"/>
    </font>
    <font>
      <sz val="11"/>
      <name val="Times New Roman"/>
      <charset val="204"/>
    </font>
    <font>
      <sz val="11"/>
      <name val="SimSun"/>
      <charset val="204"/>
    </font>
    <font>
      <sz val="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right style="thin">
        <color indexed="8"/>
      </right>
      <top/>
      <bottom style="thin">
        <color indexed="8"/>
      </bottom>
      <diagonal/>
    </border>
    <border>
      <left style="thin">
        <color rgb="FF000000"/>
      </left>
      <right style="thin">
        <color rgb="FF000000"/>
      </right>
      <top style="thin">
        <color rgb="FF000000"/>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49" fillId="0" borderId="0" applyFont="0" applyFill="0" applyBorder="0" applyAlignment="0" applyProtection="0">
      <alignment vertical="center"/>
    </xf>
    <xf numFmtId="44" fontId="49" fillId="0" borderId="0" applyFont="0" applyFill="0" applyBorder="0" applyAlignment="0" applyProtection="0">
      <alignment vertical="center"/>
    </xf>
    <xf numFmtId="9" fontId="49" fillId="0" borderId="0" applyFont="0" applyFill="0" applyBorder="0" applyAlignment="0" applyProtection="0">
      <alignment vertical="center"/>
    </xf>
    <xf numFmtId="41" fontId="49" fillId="0" borderId="0" applyFont="0" applyFill="0" applyBorder="0" applyAlignment="0" applyProtection="0">
      <alignment vertical="center"/>
    </xf>
    <xf numFmtId="42" fontId="49"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9" fillId="2" borderId="14"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5" applyNumberFormat="0" applyFill="0" applyAlignment="0" applyProtection="0">
      <alignment vertical="center"/>
    </xf>
    <xf numFmtId="0" fontId="56" fillId="0" borderId="15" applyNumberFormat="0" applyFill="0" applyAlignment="0" applyProtection="0">
      <alignment vertical="center"/>
    </xf>
    <xf numFmtId="0" fontId="57" fillId="0" borderId="16" applyNumberFormat="0" applyFill="0" applyAlignment="0" applyProtection="0">
      <alignment vertical="center"/>
    </xf>
    <xf numFmtId="0" fontId="57" fillId="0" borderId="0" applyNumberFormat="0" applyFill="0" applyBorder="0" applyAlignment="0" applyProtection="0">
      <alignment vertical="center"/>
    </xf>
    <xf numFmtId="0" fontId="58" fillId="3" borderId="17" applyNumberFormat="0" applyAlignment="0" applyProtection="0">
      <alignment vertical="center"/>
    </xf>
    <xf numFmtId="0" fontId="59" fillId="4" borderId="18" applyNumberFormat="0" applyAlignment="0" applyProtection="0">
      <alignment vertical="center"/>
    </xf>
    <xf numFmtId="0" fontId="60" fillId="4" borderId="17" applyNumberFormat="0" applyAlignment="0" applyProtection="0">
      <alignment vertical="center"/>
    </xf>
    <xf numFmtId="0" fontId="61" fillId="5" borderId="19" applyNumberFormat="0" applyAlignment="0" applyProtection="0">
      <alignment vertical="center"/>
    </xf>
    <xf numFmtId="0" fontId="62" fillId="0" borderId="20" applyNumberFormat="0" applyFill="0" applyAlignment="0" applyProtection="0">
      <alignment vertical="center"/>
    </xf>
    <xf numFmtId="0" fontId="63" fillId="0" borderId="21" applyNumberFormat="0" applyFill="0" applyAlignment="0" applyProtection="0">
      <alignment vertical="center"/>
    </xf>
    <xf numFmtId="0" fontId="64" fillId="6" borderId="0" applyNumberFormat="0" applyBorder="0" applyAlignment="0" applyProtection="0">
      <alignment vertical="center"/>
    </xf>
    <xf numFmtId="0" fontId="65" fillId="7" borderId="0" applyNumberFormat="0" applyBorder="0" applyAlignment="0" applyProtection="0">
      <alignment vertical="center"/>
    </xf>
    <xf numFmtId="0" fontId="66" fillId="8" borderId="0" applyNumberFormat="0" applyBorder="0" applyAlignment="0" applyProtection="0">
      <alignment vertical="center"/>
    </xf>
    <xf numFmtId="0" fontId="67" fillId="9" borderId="0" applyNumberFormat="0" applyBorder="0" applyAlignment="0" applyProtection="0">
      <alignment vertical="center"/>
    </xf>
    <xf numFmtId="0" fontId="68" fillId="10" borderId="0" applyNumberFormat="0" applyBorder="0" applyAlignment="0" applyProtection="0">
      <alignment vertical="center"/>
    </xf>
    <xf numFmtId="0" fontId="68"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8" fillId="14" borderId="0" applyNumberFormat="0" applyBorder="0" applyAlignment="0" applyProtection="0">
      <alignment vertical="center"/>
    </xf>
    <xf numFmtId="0" fontId="68" fillId="1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8" fillId="18" borderId="0" applyNumberFormat="0" applyBorder="0" applyAlignment="0" applyProtection="0">
      <alignment vertical="center"/>
    </xf>
    <xf numFmtId="0" fontId="68" fillId="19" borderId="0" applyNumberFormat="0" applyBorder="0" applyAlignment="0" applyProtection="0">
      <alignment vertical="center"/>
    </xf>
    <xf numFmtId="0" fontId="67" fillId="20" borderId="0" applyNumberFormat="0" applyBorder="0" applyAlignment="0" applyProtection="0">
      <alignment vertical="center"/>
    </xf>
    <xf numFmtId="0" fontId="67" fillId="21" borderId="0" applyNumberFormat="0" applyBorder="0" applyAlignment="0" applyProtection="0">
      <alignment vertical="center"/>
    </xf>
    <xf numFmtId="0" fontId="68" fillId="22" borderId="0" applyNumberFormat="0" applyBorder="0" applyAlignment="0" applyProtection="0">
      <alignment vertical="center"/>
    </xf>
    <xf numFmtId="0" fontId="68" fillId="23" borderId="0" applyNumberFormat="0" applyBorder="0" applyAlignment="0" applyProtection="0">
      <alignment vertical="center"/>
    </xf>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8" fillId="26" borderId="0" applyNumberFormat="0" applyBorder="0" applyAlignment="0" applyProtection="0">
      <alignment vertical="center"/>
    </xf>
    <xf numFmtId="0" fontId="68" fillId="27" borderId="0" applyNumberFormat="0" applyBorder="0" applyAlignment="0" applyProtection="0">
      <alignment vertical="center"/>
    </xf>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8" fillId="30" borderId="0" applyNumberFormat="0" applyBorder="0" applyAlignment="0" applyProtection="0">
      <alignment vertical="center"/>
    </xf>
    <xf numFmtId="0" fontId="68" fillId="31" borderId="0" applyNumberFormat="0" applyBorder="0" applyAlignment="0" applyProtection="0">
      <alignment vertical="center"/>
    </xf>
    <xf numFmtId="0" fontId="67" fillId="32" borderId="0" applyNumberFormat="0" applyBorder="0" applyAlignment="0" applyProtection="0">
      <alignment vertical="center"/>
    </xf>
    <xf numFmtId="43" fontId="25" fillId="0" borderId="0" applyFont="0" applyFill="0" applyBorder="0" applyAlignment="0" applyProtection="0"/>
    <xf numFmtId="41" fontId="69" fillId="0" borderId="0" applyFont="0" applyFill="0" applyBorder="0" applyAlignment="0" applyProtection="0"/>
    <xf numFmtId="0" fontId="69" fillId="0" borderId="0"/>
    <xf numFmtId="0" fontId="25" fillId="0" borderId="0"/>
    <xf numFmtId="0" fontId="25" fillId="0" borderId="0"/>
    <xf numFmtId="0" fontId="25" fillId="0" borderId="0">
      <alignment vertical="center"/>
    </xf>
    <xf numFmtId="0" fontId="25" fillId="0" borderId="0"/>
    <xf numFmtId="0" fontId="25" fillId="0" borderId="0"/>
  </cellStyleXfs>
  <cellXfs count="199">
    <xf numFmtId="49" fontId="0" fillId="0" borderId="0" xfId="0" applyNumberFormat="1" applyFill="1" applyBorder="1" applyAlignment="1">
      <alignment horizontal="left" vertical="top" wrapText="1"/>
    </xf>
    <xf numFmtId="0" fontId="1" fillId="0" borderId="0" xfId="54" applyFont="1" applyFill="1" applyAlignment="1">
      <alignment horizontal="center" vertical="center" wrapText="1"/>
    </xf>
    <xf numFmtId="0" fontId="2" fillId="0" borderId="0" xfId="0" applyFont="1" applyFill="1" applyBorder="1" applyAlignment="1">
      <alignment horizontal="righ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49" fontId="5" fillId="0" borderId="0" xfId="0" applyNumberFormat="1" applyFont="1" applyFill="1" applyAlignment="1">
      <alignment horizontal="center" wrapText="1"/>
    </xf>
    <xf numFmtId="0" fontId="3" fillId="0" borderId="0" xfId="0" applyFont="1" applyFill="1" applyBorder="1" applyAlignment="1">
      <alignment horizontal="center"/>
    </xf>
    <xf numFmtId="49" fontId="6"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0" fillId="0" borderId="0" xfId="0" applyNumberForma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 fillId="0" borderId="1" xfId="55" applyFont="1" applyFill="1" applyBorder="1" applyAlignment="1">
      <alignment horizontal="center" vertical="center" wrapText="1"/>
    </xf>
    <xf numFmtId="0" fontId="9" fillId="0" borderId="2" xfId="0" applyFont="1" applyFill="1" applyBorder="1" applyAlignment="1">
      <alignment horizontal="center" vertical="center"/>
    </xf>
    <xf numFmtId="0" fontId="10" fillId="0" borderId="1" xfId="56" applyFont="1" applyFill="1" applyBorder="1" applyAlignment="1">
      <alignment horizontal="center" vertical="center" wrapText="1"/>
    </xf>
    <xf numFmtId="43" fontId="2" fillId="0" borderId="1" xfId="56" applyNumberFormat="1" applyFont="1" applyFill="1" applyBorder="1" applyAlignment="1">
      <alignment horizontal="center" vertical="center" wrapText="1"/>
    </xf>
    <xf numFmtId="176" fontId="2" fillId="0" borderId="1" xfId="56"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43" fontId="11" fillId="0" borderId="1" xfId="0" applyNumberFormat="1" applyFont="1" applyFill="1" applyBorder="1" applyAlignment="1">
      <alignment horizontal="center" vertical="center" wrapText="1"/>
    </xf>
    <xf numFmtId="49" fontId="5" fillId="0" borderId="0" xfId="0" applyNumberFormat="1" applyFont="1" applyFill="1" applyBorder="1" applyAlignment="1">
      <alignment horizontal="center" wrapText="1"/>
    </xf>
    <xf numFmtId="177" fontId="12" fillId="0" borderId="1" xfId="55" applyNumberFormat="1" applyFont="1" applyFill="1" applyBorder="1" applyAlignment="1">
      <alignment horizontal="center" vertical="center" wrapText="1"/>
    </xf>
    <xf numFmtId="0" fontId="13" fillId="0" borderId="3" xfId="55" applyFont="1" applyFill="1" applyBorder="1" applyAlignment="1">
      <alignment horizontal="center" vertical="center" wrapText="1"/>
    </xf>
    <xf numFmtId="0" fontId="13" fillId="0" borderId="4" xfId="55" applyFont="1" applyFill="1" applyBorder="1" applyAlignment="1">
      <alignment horizontal="center" vertical="center" wrapText="1"/>
    </xf>
    <xf numFmtId="0" fontId="13" fillId="0" borderId="5" xfId="55" applyFont="1" applyFill="1" applyBorder="1" applyAlignment="1">
      <alignment horizontal="center" vertical="center" wrapText="1"/>
    </xf>
    <xf numFmtId="43" fontId="4" fillId="0" borderId="1" xfId="56"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178" fontId="15" fillId="0" borderId="2" xfId="0" applyNumberFormat="1" applyFont="1" applyFill="1" applyBorder="1" applyAlignment="1">
      <alignment horizontal="right" vertical="center" wrapText="1"/>
    </xf>
    <xf numFmtId="49" fontId="16" fillId="0" borderId="2" xfId="0" applyNumberFormat="1" applyFont="1" applyFill="1" applyBorder="1" applyAlignment="1">
      <alignment horizontal="left" vertical="center" wrapText="1"/>
    </xf>
    <xf numFmtId="178" fontId="17" fillId="0" borderId="2" xfId="0" applyNumberFormat="1" applyFont="1" applyFill="1" applyBorder="1" applyAlignment="1">
      <alignment horizontal="right" vertical="center" wrapText="1"/>
    </xf>
    <xf numFmtId="49" fontId="16" fillId="0" borderId="2" xfId="0" applyNumberFormat="1" applyFont="1" applyFill="1" applyBorder="1" applyAlignment="1">
      <alignment horizontal="left" vertical="center" wrapText="1" indent="1"/>
    </xf>
    <xf numFmtId="177" fontId="15" fillId="0" borderId="2" xfId="0" applyNumberFormat="1" applyFont="1" applyFill="1" applyBorder="1" applyAlignment="1">
      <alignment horizontal="right" vertical="center" wrapText="1"/>
    </xf>
    <xf numFmtId="177" fontId="17" fillId="0" borderId="2" xfId="0" applyNumberFormat="1" applyFont="1" applyFill="1" applyBorder="1" applyAlignment="1">
      <alignment horizontal="right" vertical="center" wrapText="1"/>
    </xf>
    <xf numFmtId="49" fontId="16"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left" vertical="center" wrapText="1" indent="2"/>
    </xf>
    <xf numFmtId="49" fontId="6" fillId="0" borderId="2" xfId="0" applyNumberFormat="1" applyFont="1" applyFill="1" applyBorder="1" applyAlignment="1">
      <alignment horizontal="right" vertical="center" wrapText="1"/>
    </xf>
    <xf numFmtId="179" fontId="17" fillId="0" borderId="2" xfId="0" applyNumberFormat="1" applyFont="1" applyFill="1" applyBorder="1" applyAlignment="1">
      <alignment horizontal="right" vertical="center" wrapText="1"/>
    </xf>
    <xf numFmtId="49" fontId="0" fillId="0" borderId="2" xfId="0" applyNumberForma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49" fontId="0" fillId="0" borderId="2" xfId="0" applyNumberFormat="1" applyFill="1" applyBorder="1" applyAlignment="1">
      <alignment horizontal="left" vertical="center" wrapText="1"/>
    </xf>
    <xf numFmtId="177" fontId="19" fillId="0" borderId="2" xfId="0" applyNumberFormat="1" applyFont="1" applyFill="1" applyBorder="1" applyAlignment="1">
      <alignment horizontal="right" vertical="center" wrapText="1"/>
    </xf>
    <xf numFmtId="177" fontId="20" fillId="0" borderId="2" xfId="0" applyNumberFormat="1" applyFont="1" applyFill="1" applyBorder="1" applyAlignment="1">
      <alignment horizontal="right" vertical="center" wrapText="1"/>
    </xf>
    <xf numFmtId="49" fontId="0" fillId="0" borderId="2" xfId="0" applyNumberFormat="1" applyFill="1" applyBorder="1" applyAlignment="1">
      <alignment horizontal="left" vertical="center" wrapText="1" indent="2"/>
    </xf>
    <xf numFmtId="1" fontId="20" fillId="0" borderId="2" xfId="0" applyNumberFormat="1" applyFont="1" applyFill="1" applyBorder="1" applyAlignment="1">
      <alignment horizontal="right" vertical="center" wrapText="1"/>
    </xf>
    <xf numFmtId="49" fontId="0" fillId="0" borderId="2" xfId="0" applyNumberFormat="1" applyFill="1" applyBorder="1" applyAlignment="1">
      <alignment horizontal="left" vertical="top" wrapText="1"/>
    </xf>
    <xf numFmtId="49" fontId="21" fillId="0" borderId="0" xfId="0" applyNumberFormat="1" applyFont="1" applyFill="1" applyBorder="1" applyAlignment="1">
      <alignment horizontal="center" vertical="center" wrapText="1"/>
    </xf>
    <xf numFmtId="1" fontId="17" fillId="0" borderId="2" xfId="0" applyNumberFormat="1" applyFont="1" applyFill="1" applyBorder="1" applyAlignment="1">
      <alignment horizontal="right" vertical="center" wrapText="1"/>
    </xf>
    <xf numFmtId="49" fontId="6" fillId="0" borderId="2" xfId="0" applyNumberFormat="1" applyFont="1" applyFill="1" applyBorder="1" applyAlignment="1">
      <alignment horizontal="left" vertical="top" wrapText="1"/>
    </xf>
    <xf numFmtId="49" fontId="7" fillId="0" borderId="0" xfId="0" applyNumberFormat="1" applyFont="1" applyFill="1" applyAlignment="1">
      <alignment horizontal="center" vertical="center" wrapText="1"/>
    </xf>
    <xf numFmtId="49" fontId="22" fillId="0" borderId="0" xfId="0" applyNumberFormat="1" applyFont="1" applyFill="1" applyAlignment="1">
      <alignment horizontal="center" vertical="center" wrapText="1"/>
    </xf>
    <xf numFmtId="49" fontId="23" fillId="0" borderId="0" xfId="0" applyNumberFormat="1" applyFont="1" applyFill="1" applyBorder="1" applyAlignment="1">
      <alignment vertical="center" wrapText="1"/>
    </xf>
    <xf numFmtId="0" fontId="16" fillId="0" borderId="0" xfId="0" applyNumberFormat="1" applyFont="1" applyFill="1" applyBorder="1" applyAlignment="1" applyProtection="1">
      <alignment horizontal="right" vertical="center"/>
    </xf>
    <xf numFmtId="49" fontId="0" fillId="0" borderId="1" xfId="0" applyNumberForma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6" fillId="0" borderId="1" xfId="0" applyNumberFormat="1" applyFont="1" applyFill="1" applyBorder="1" applyAlignment="1" applyProtection="1">
      <alignment vertical="center"/>
    </xf>
    <xf numFmtId="3" fontId="16" fillId="0" borderId="1" xfId="0" applyNumberFormat="1" applyFont="1" applyFill="1" applyBorder="1" applyAlignment="1" applyProtection="1">
      <alignment horizontal="right" vertical="center"/>
    </xf>
    <xf numFmtId="0" fontId="16" fillId="0" borderId="1"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center" vertical="center"/>
    </xf>
    <xf numFmtId="3" fontId="8" fillId="0" borderId="1" xfId="0" applyNumberFormat="1" applyFont="1" applyFill="1" applyBorder="1" applyAlignment="1" applyProtection="1">
      <alignment horizontal="right" vertical="center"/>
    </xf>
    <xf numFmtId="49" fontId="0" fillId="0" borderId="0" xfId="0" applyNumberFormat="1" applyFill="1" applyAlignment="1">
      <alignment horizontal="center" wrapText="1"/>
    </xf>
    <xf numFmtId="49" fontId="0" fillId="0" borderId="0" xfId="0" applyNumberFormat="1" applyFill="1" applyBorder="1" applyAlignment="1">
      <alignment wrapText="1"/>
    </xf>
    <xf numFmtId="49" fontId="0" fillId="0" borderId="0" xfId="0" applyNumberFormat="1" applyFill="1" applyBorder="1" applyAlignment="1">
      <alignment horizontal="center" wrapText="1"/>
    </xf>
    <xf numFmtId="49" fontId="0" fillId="0" borderId="2" xfId="0" applyNumberFormat="1" applyFill="1" applyBorder="1" applyAlignment="1">
      <alignment horizontal="left" vertical="center" wrapText="1" indent="1"/>
    </xf>
    <xf numFmtId="0" fontId="20" fillId="0" borderId="2" xfId="0" applyNumberFormat="1" applyFont="1" applyFill="1" applyBorder="1" applyAlignment="1">
      <alignment horizontal="right" vertical="center" wrapText="1"/>
    </xf>
    <xf numFmtId="177" fontId="20" fillId="0" borderId="0" xfId="0" applyNumberFormat="1" applyFont="1" applyFill="1" applyBorder="1" applyAlignment="1">
      <alignment horizontal="right" vertical="center" wrapText="1"/>
    </xf>
    <xf numFmtId="49" fontId="0" fillId="0" borderId="6" xfId="0" applyNumberFormat="1" applyFill="1" applyBorder="1" applyAlignment="1">
      <alignment horizontal="center" vertical="center" wrapText="1"/>
    </xf>
    <xf numFmtId="49" fontId="24" fillId="0" borderId="2" xfId="0"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177" fontId="20" fillId="0" borderId="7" xfId="0" applyNumberFormat="1" applyFont="1" applyFill="1" applyBorder="1" applyAlignment="1">
      <alignment horizontal="center" vertical="center" wrapText="1"/>
    </xf>
    <xf numFmtId="49" fontId="0" fillId="0" borderId="0" xfId="0" applyNumberFormat="1" applyFill="1" applyBorder="1" applyAlignment="1">
      <alignment horizontal="right" vertical="center" wrapText="1"/>
    </xf>
    <xf numFmtId="49" fontId="0" fillId="0" borderId="0" xfId="0" applyNumberFormat="1" applyFill="1" applyBorder="1" applyAlignment="1">
      <alignment horizontal="right" wrapText="1"/>
    </xf>
    <xf numFmtId="0" fontId="25" fillId="0" borderId="1"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left" vertical="center"/>
    </xf>
    <xf numFmtId="0" fontId="16" fillId="0" borderId="1" xfId="0" applyNumberFormat="1" applyFont="1" applyFill="1" applyBorder="1" applyAlignment="1" applyProtection="1">
      <alignment horizontal="left" vertical="center"/>
    </xf>
    <xf numFmtId="49" fontId="26" fillId="0" borderId="0" xfId="0" applyNumberFormat="1" applyFont="1" applyFill="1" applyBorder="1" applyAlignment="1">
      <alignment horizontal="left" vertical="top" wrapText="1"/>
    </xf>
    <xf numFmtId="0" fontId="8" fillId="0" borderId="1" xfId="0" applyNumberFormat="1" applyFont="1" applyFill="1" applyBorder="1" applyAlignment="1" applyProtection="1">
      <alignment vertical="center"/>
    </xf>
    <xf numFmtId="3" fontId="6" fillId="0" borderId="2" xfId="0" applyNumberFormat="1" applyFont="1" applyFill="1" applyBorder="1" applyAlignment="1">
      <alignment horizontal="right" vertical="center" wrapText="1"/>
    </xf>
    <xf numFmtId="3" fontId="17" fillId="0" borderId="2" xfId="0" applyNumberFormat="1" applyFont="1" applyFill="1" applyBorder="1" applyAlignment="1">
      <alignment horizontal="right" vertical="center" wrapText="1"/>
    </xf>
    <xf numFmtId="0" fontId="15" fillId="0" borderId="1" xfId="0" applyNumberFormat="1" applyFont="1" applyFill="1" applyBorder="1" applyAlignment="1" applyProtection="1">
      <alignment vertical="center"/>
    </xf>
    <xf numFmtId="0" fontId="27" fillId="0" borderId="8" xfId="0" applyNumberFormat="1" applyFont="1" applyFill="1" applyBorder="1" applyAlignment="1">
      <alignment horizontal="right" vertical="center" wrapText="1"/>
    </xf>
    <xf numFmtId="49" fontId="6" fillId="0" borderId="1" xfId="0" applyNumberFormat="1" applyFont="1" applyFill="1" applyBorder="1" applyAlignment="1">
      <alignment horizontal="right" vertical="center" wrapText="1"/>
    </xf>
    <xf numFmtId="0" fontId="6" fillId="0" borderId="1" xfId="0" applyNumberFormat="1" applyFont="1" applyFill="1" applyBorder="1" applyAlignment="1">
      <alignment horizontal="right" vertical="center" wrapText="1"/>
    </xf>
    <xf numFmtId="49" fontId="0" fillId="0" borderId="1" xfId="0" applyNumberFormat="1" applyFill="1" applyBorder="1" applyAlignment="1">
      <alignment horizontal="left" vertical="top" wrapText="1"/>
    </xf>
    <xf numFmtId="49" fontId="0" fillId="0" borderId="8" xfId="0" applyNumberFormat="1" applyFill="1" applyBorder="1" applyAlignment="1">
      <alignment horizontal="left" vertical="top" wrapText="1"/>
    </xf>
    <xf numFmtId="0" fontId="27" fillId="0" borderId="2" xfId="0" applyNumberFormat="1" applyFont="1" applyFill="1" applyBorder="1" applyAlignment="1">
      <alignment horizontal="left" vertical="center" wrapText="1"/>
    </xf>
    <xf numFmtId="3" fontId="15"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indent="1"/>
    </xf>
    <xf numFmtId="3" fontId="27" fillId="0" borderId="2" xfId="0" applyNumberFormat="1" applyFont="1" applyFill="1" applyBorder="1" applyAlignment="1">
      <alignment horizontal="right" vertical="center" wrapText="1"/>
    </xf>
    <xf numFmtId="0" fontId="8" fillId="0" borderId="2" xfId="0" applyNumberFormat="1" applyFont="1" applyFill="1" applyBorder="1" applyAlignment="1">
      <alignment horizontal="left" vertical="center" wrapText="1"/>
    </xf>
    <xf numFmtId="49" fontId="28" fillId="0" borderId="0" xfId="0" applyNumberFormat="1" applyFont="1" applyFill="1" applyBorder="1" applyAlignment="1">
      <alignment horizontal="center" vertical="center" wrapText="1"/>
    </xf>
    <xf numFmtId="0" fontId="16" fillId="0" borderId="2" xfId="0" applyNumberFormat="1" applyFont="1" applyFill="1" applyBorder="1" applyAlignment="1">
      <alignment horizontal="left" vertical="center" wrapText="1" indent="1"/>
    </xf>
    <xf numFmtId="0" fontId="16"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indent="1"/>
    </xf>
    <xf numFmtId="0" fontId="27" fillId="0" borderId="2" xfId="0" applyNumberFormat="1" applyFont="1" applyFill="1" applyBorder="1" applyAlignment="1">
      <alignment horizontal="left" vertical="center" wrapText="1" indent="1"/>
    </xf>
    <xf numFmtId="49" fontId="29" fillId="0" borderId="0" xfId="0" applyNumberFormat="1" applyFont="1" applyFill="1" applyBorder="1" applyAlignment="1">
      <alignment horizontal="center" wrapText="1"/>
    </xf>
    <xf numFmtId="49" fontId="6" fillId="0" borderId="0" xfId="0" applyNumberFormat="1" applyFont="1" applyFill="1" applyBorder="1" applyAlignment="1">
      <alignment horizontal="left" vertical="top" wrapText="1"/>
    </xf>
    <xf numFmtId="177" fontId="6" fillId="0" borderId="2" xfId="0" applyNumberFormat="1" applyFont="1" applyFill="1" applyBorder="1" applyAlignment="1">
      <alignment horizontal="right" vertical="center" wrapText="1"/>
    </xf>
    <xf numFmtId="49" fontId="0" fillId="0" borderId="0" xfId="0" applyNumberFormat="1" applyFill="1" applyBorder="1" applyAlignment="1">
      <alignment horizontal="left" vertical="center" wrapText="1"/>
    </xf>
    <xf numFmtId="49" fontId="7" fillId="0" borderId="0" xfId="0" applyNumberFormat="1" applyFont="1" applyFill="1" applyBorder="1" applyAlignment="1">
      <alignment horizontal="left" vertical="top" wrapText="1" indent="6"/>
    </xf>
    <xf numFmtId="49" fontId="0" fillId="0" borderId="0" xfId="0" applyNumberFormat="1" applyFill="1" applyBorder="1" applyAlignment="1">
      <alignment horizontal="center" vertical="top" wrapText="1"/>
    </xf>
    <xf numFmtId="49" fontId="30" fillId="0" borderId="0" xfId="0" applyNumberFormat="1" applyFont="1" applyFill="1" applyBorder="1" applyAlignment="1">
      <alignment horizontal="left" vertical="top" wrapText="1"/>
    </xf>
    <xf numFmtId="49" fontId="31" fillId="0" borderId="2" xfId="0" applyNumberFormat="1" applyFont="1" applyFill="1" applyBorder="1" applyAlignment="1">
      <alignment horizontal="center" vertical="center" wrapText="1"/>
    </xf>
    <xf numFmtId="49" fontId="32" fillId="0" borderId="2" xfId="0" applyNumberFormat="1" applyFont="1" applyFill="1" applyBorder="1" applyAlignment="1">
      <alignment horizontal="center" vertical="top" wrapText="1"/>
    </xf>
    <xf numFmtId="49" fontId="30" fillId="0" borderId="2" xfId="0" applyNumberFormat="1" applyFont="1" applyFill="1" applyBorder="1" applyAlignment="1">
      <alignment horizontal="left" vertical="top" wrapText="1"/>
    </xf>
    <xf numFmtId="49" fontId="33" fillId="0" borderId="2" xfId="0" applyNumberFormat="1" applyFont="1" applyFill="1" applyBorder="1" applyAlignment="1">
      <alignment horizontal="center" vertical="center" wrapText="1"/>
    </xf>
    <xf numFmtId="3" fontId="34" fillId="0" borderId="2" xfId="0" applyNumberFormat="1" applyFont="1" applyFill="1" applyBorder="1" applyAlignment="1">
      <alignment horizontal="center" vertical="center" wrapText="1"/>
    </xf>
    <xf numFmtId="1" fontId="35" fillId="0" borderId="2" xfId="0" applyNumberFormat="1" applyFont="1" applyFill="1" applyBorder="1" applyAlignment="1">
      <alignment horizontal="center" vertical="center" wrapText="1"/>
    </xf>
    <xf numFmtId="3" fontId="35" fillId="0" borderId="2" xfId="0" applyNumberFormat="1" applyFont="1" applyFill="1" applyBorder="1" applyAlignment="1">
      <alignment horizontal="center" vertical="center" wrapText="1"/>
    </xf>
    <xf numFmtId="3" fontId="36" fillId="0" borderId="9" xfId="0" applyNumberFormat="1" applyFont="1" applyFill="1" applyBorder="1" applyAlignment="1">
      <alignment horizontal="center" vertical="center" shrinkToFit="1"/>
    </xf>
    <xf numFmtId="49" fontId="31" fillId="0" borderId="2" xfId="0" applyNumberFormat="1" applyFont="1" applyFill="1" applyBorder="1" applyAlignment="1">
      <alignment horizontal="center" vertical="center"/>
    </xf>
    <xf numFmtId="49" fontId="32" fillId="0" borderId="2" xfId="0" applyNumberFormat="1" applyFont="1" applyFill="1" applyBorder="1" applyAlignment="1">
      <alignment horizontal="center" vertical="top"/>
    </xf>
    <xf numFmtId="3" fontId="37" fillId="0" borderId="9" xfId="0" applyNumberFormat="1" applyFont="1" applyFill="1" applyBorder="1" applyAlignment="1">
      <alignment horizontal="center" vertical="center" shrinkToFit="1"/>
    </xf>
    <xf numFmtId="3" fontId="37" fillId="0" borderId="1" xfId="50" applyNumberFormat="1" applyFont="1" applyFill="1" applyBorder="1" applyAlignment="1">
      <alignment horizontal="center" vertical="center" wrapText="1" shrinkToFit="1"/>
    </xf>
    <xf numFmtId="3" fontId="30" fillId="0" borderId="2" xfId="0" applyNumberFormat="1" applyFont="1" applyFill="1" applyBorder="1" applyAlignment="1">
      <alignment horizontal="center" vertical="top" wrapText="1"/>
    </xf>
    <xf numFmtId="49" fontId="38" fillId="0" borderId="0" xfId="0" applyNumberFormat="1" applyFont="1" applyFill="1" applyAlignment="1">
      <alignment horizontal="center" wrapText="1"/>
    </xf>
    <xf numFmtId="49" fontId="38" fillId="0" borderId="0" xfId="0" applyNumberFormat="1" applyFont="1" applyFill="1" applyBorder="1" applyAlignment="1">
      <alignment horizontal="center" wrapText="1"/>
    </xf>
    <xf numFmtId="49" fontId="7" fillId="0" borderId="0" xfId="0" applyNumberFormat="1" applyFont="1" applyFill="1" applyAlignment="1">
      <alignment horizontal="center" vertical="center"/>
    </xf>
    <xf numFmtId="49" fontId="33" fillId="0" borderId="1" xfId="0" applyNumberFormat="1" applyFont="1" applyFill="1" applyBorder="1" applyAlignment="1">
      <alignment horizontal="center" vertical="center" wrapText="1"/>
    </xf>
    <xf numFmtId="49" fontId="30" fillId="0" borderId="1" xfId="0" applyNumberFormat="1" applyFont="1" applyFill="1" applyBorder="1" applyAlignment="1">
      <alignment horizontal="left" vertical="center" wrapText="1"/>
    </xf>
    <xf numFmtId="49" fontId="30" fillId="0" borderId="1" xfId="0" applyNumberFormat="1" applyFont="1" applyFill="1" applyBorder="1" applyAlignment="1">
      <alignment horizontal="left" vertical="center"/>
    </xf>
    <xf numFmtId="49" fontId="30" fillId="0" borderId="1" xfId="0" applyNumberFormat="1" applyFont="1" applyFill="1" applyBorder="1" applyAlignment="1">
      <alignment horizontal="left" vertical="top" wrapText="1"/>
    </xf>
    <xf numFmtId="49" fontId="33" fillId="0" borderId="1" xfId="0" applyNumberFormat="1" applyFont="1" applyFill="1" applyBorder="1" applyAlignment="1">
      <alignment horizontal="center" vertical="center"/>
    </xf>
    <xf numFmtId="0" fontId="39" fillId="0" borderId="2" xfId="0" applyNumberFormat="1" applyFont="1" applyFill="1" applyBorder="1" applyAlignment="1">
      <alignment horizontal="left" vertical="center" wrapText="1"/>
    </xf>
    <xf numFmtId="0" fontId="40" fillId="0" borderId="2" xfId="0" applyNumberFormat="1" applyFont="1" applyFill="1" applyBorder="1" applyAlignment="1">
      <alignment horizontal="left" vertical="center" wrapText="1"/>
    </xf>
    <xf numFmtId="3" fontId="39" fillId="0" borderId="2" xfId="0" applyNumberFormat="1" applyFont="1" applyFill="1" applyBorder="1" applyAlignment="1">
      <alignment horizontal="right" vertical="center" wrapText="1"/>
    </xf>
    <xf numFmtId="3" fontId="40" fillId="0" borderId="2" xfId="0" applyNumberFormat="1" applyFont="1" applyFill="1" applyBorder="1" applyAlignment="1">
      <alignment horizontal="right" vertical="center" wrapText="1"/>
    </xf>
    <xf numFmtId="0" fontId="41" fillId="0" borderId="2" xfId="0" applyNumberFormat="1" applyFont="1" applyFill="1" applyBorder="1" applyAlignment="1">
      <alignment horizontal="left" vertical="center" wrapText="1"/>
    </xf>
    <xf numFmtId="0" fontId="39" fillId="0" borderId="10" xfId="0" applyNumberFormat="1" applyFont="1" applyFill="1" applyBorder="1" applyAlignment="1">
      <alignment horizontal="left" vertical="center" wrapText="1"/>
    </xf>
    <xf numFmtId="0" fontId="41" fillId="0" borderId="10" xfId="0" applyNumberFormat="1" applyFont="1" applyFill="1" applyBorder="1" applyAlignment="1">
      <alignment horizontal="left" vertical="center" wrapText="1"/>
    </xf>
    <xf numFmtId="3" fontId="40" fillId="0" borderId="10" xfId="0" applyNumberFormat="1" applyFont="1" applyFill="1" applyBorder="1" applyAlignment="1">
      <alignment horizontal="right" vertical="center" wrapText="1"/>
    </xf>
    <xf numFmtId="3" fontId="39" fillId="0" borderId="10" xfId="0" applyNumberFormat="1" applyFont="1" applyFill="1" applyBorder="1" applyAlignment="1">
      <alignment horizontal="right" vertical="center" wrapText="1"/>
    </xf>
    <xf numFmtId="0" fontId="40" fillId="0" borderId="1" xfId="0" applyNumberFormat="1" applyFont="1" applyFill="1" applyBorder="1" applyAlignment="1">
      <alignment horizontal="left" wrapText="1"/>
    </xf>
    <xf numFmtId="0" fontId="40" fillId="0" borderId="1" xfId="0" applyNumberFormat="1" applyFont="1" applyFill="1" applyBorder="1" applyAlignment="1">
      <alignment horizontal="left" vertical="top" wrapText="1"/>
    </xf>
    <xf numFmtId="3" fontId="40" fillId="0" borderId="1" xfId="0" applyNumberFormat="1" applyFont="1" applyFill="1" applyBorder="1" applyAlignment="1">
      <alignment horizontal="right" vertical="center" wrapText="1"/>
    </xf>
    <xf numFmtId="49" fontId="30" fillId="0" borderId="1" xfId="0" applyNumberFormat="1" applyFont="1" applyFill="1" applyBorder="1" applyAlignment="1">
      <alignment horizontal="left" vertical="top"/>
    </xf>
    <xf numFmtId="49" fontId="0" fillId="0" borderId="0" xfId="0" applyNumberFormat="1" applyFill="1" applyBorder="1" applyAlignment="1">
      <alignment horizontal="left" vertical="center"/>
    </xf>
    <xf numFmtId="0" fontId="42" fillId="0" borderId="1" xfId="0" applyNumberFormat="1" applyFont="1" applyFill="1" applyBorder="1" applyAlignment="1" applyProtection="1">
      <alignment horizontal="left" vertical="center"/>
    </xf>
    <xf numFmtId="0" fontId="43" fillId="0" borderId="3" xfId="0" applyNumberFormat="1" applyFont="1" applyFill="1" applyBorder="1" applyAlignment="1" applyProtection="1">
      <alignment horizontal="center" vertical="center"/>
    </xf>
    <xf numFmtId="3" fontId="42" fillId="0" borderId="1" xfId="0" applyNumberFormat="1" applyFont="1" applyFill="1" applyBorder="1" applyAlignment="1" applyProtection="1">
      <alignment horizontal="right" vertical="center"/>
    </xf>
    <xf numFmtId="0" fontId="43" fillId="0" borderId="3" xfId="0" applyNumberFormat="1" applyFont="1" applyFill="1" applyBorder="1" applyAlignment="1" applyProtection="1">
      <alignment horizontal="left" vertical="center"/>
    </xf>
    <xf numFmtId="0" fontId="42" fillId="0" borderId="3" xfId="0" applyNumberFormat="1" applyFont="1" applyFill="1" applyBorder="1" applyAlignment="1" applyProtection="1">
      <alignment horizontal="left" vertical="center"/>
    </xf>
    <xf numFmtId="49" fontId="5" fillId="0" borderId="0" xfId="0" applyNumberFormat="1" applyFont="1" applyFill="1" applyBorder="1" applyAlignment="1">
      <alignment horizontal="center" vertical="center" wrapText="1"/>
    </xf>
    <xf numFmtId="49" fontId="7" fillId="0" borderId="0" xfId="0" applyNumberFormat="1" applyFont="1" applyFill="1" applyAlignment="1">
      <alignment horizontal="center" vertical="top" wrapText="1"/>
    </xf>
    <xf numFmtId="49" fontId="7" fillId="0" borderId="0" xfId="0" applyNumberFormat="1" applyFont="1" applyFill="1" applyBorder="1" applyAlignment="1">
      <alignment horizontal="center" vertical="top" wrapText="1"/>
    </xf>
    <xf numFmtId="0" fontId="16" fillId="0" borderId="0" xfId="0" applyNumberFormat="1" applyFont="1" applyFill="1" applyBorder="1" applyAlignment="1">
      <alignment horizontal="right" vertical="center" wrapText="1"/>
    </xf>
    <xf numFmtId="49" fontId="8" fillId="0" borderId="1"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7" fontId="6" fillId="0" borderId="1" xfId="0" applyNumberFormat="1" applyFont="1" applyFill="1" applyBorder="1" applyAlignment="1">
      <alignment horizontal="right" vertical="center" wrapText="1"/>
    </xf>
    <xf numFmtId="0" fontId="16" fillId="0" borderId="1" xfId="0" applyNumberFormat="1" applyFont="1" applyFill="1" applyBorder="1" applyAlignment="1">
      <alignment horizontal="left" vertical="center" wrapText="1"/>
    </xf>
    <xf numFmtId="3" fontId="16" fillId="0" borderId="11" xfId="0" applyNumberFormat="1" applyFont="1" applyFill="1" applyBorder="1" applyAlignment="1" applyProtection="1">
      <alignment horizontal="left" vertical="center"/>
    </xf>
    <xf numFmtId="3" fontId="16" fillId="0" borderId="5" xfId="0" applyNumberFormat="1" applyFont="1" applyFill="1" applyBorder="1" applyAlignment="1" applyProtection="1">
      <alignment horizontal="left" vertical="center"/>
    </xf>
    <xf numFmtId="0" fontId="27" fillId="0" borderId="1" xfId="0" applyNumberFormat="1" applyFont="1" applyFill="1" applyBorder="1" applyAlignment="1">
      <alignment horizontal="left" vertical="center" wrapText="1"/>
    </xf>
    <xf numFmtId="177" fontId="27" fillId="0" borderId="1" xfId="0" applyNumberFormat="1" applyFont="1" applyFill="1" applyBorder="1" applyAlignment="1">
      <alignment horizontal="right" vertical="center" wrapText="1"/>
    </xf>
    <xf numFmtId="0" fontId="8" fillId="0" borderId="1" xfId="0" applyNumberFormat="1" applyFont="1" applyFill="1" applyBorder="1" applyAlignment="1">
      <alignment horizontal="left" vertical="center" wrapText="1"/>
    </xf>
    <xf numFmtId="3" fontId="8" fillId="0" borderId="5" xfId="0" applyNumberFormat="1" applyFont="1" applyFill="1" applyBorder="1" applyAlignment="1" applyProtection="1">
      <alignment horizontal="right" vertical="center"/>
    </xf>
    <xf numFmtId="3" fontId="16" fillId="0" borderId="5" xfId="0" applyNumberFormat="1" applyFont="1" applyFill="1" applyBorder="1" applyAlignment="1" applyProtection="1">
      <alignment horizontal="right" vertical="center"/>
    </xf>
    <xf numFmtId="0" fontId="2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3" fontId="27" fillId="0" borderId="1" xfId="0" applyNumberFormat="1" applyFont="1" applyFill="1" applyBorder="1" applyAlignment="1">
      <alignment horizontal="right" vertical="center" wrapText="1"/>
    </xf>
    <xf numFmtId="3" fontId="6" fillId="0" borderId="1" xfId="0" applyNumberFormat="1" applyFont="1" applyFill="1" applyBorder="1" applyAlignment="1">
      <alignment horizontal="right" vertical="center" wrapText="1"/>
    </xf>
    <xf numFmtId="3" fontId="16" fillId="0" borderId="12" xfId="0" applyNumberFormat="1" applyFont="1" applyFill="1" applyBorder="1" applyAlignment="1" applyProtection="1">
      <alignment horizontal="right" vertical="center"/>
    </xf>
    <xf numFmtId="0" fontId="16" fillId="0" borderId="3" xfId="0" applyNumberFormat="1" applyFont="1" applyFill="1" applyBorder="1" applyAlignment="1" applyProtection="1">
      <alignment vertical="center"/>
    </xf>
    <xf numFmtId="3" fontId="16" fillId="0" borderId="13" xfId="0" applyNumberFormat="1" applyFont="1" applyFill="1" applyBorder="1" applyAlignment="1" applyProtection="1">
      <alignment horizontal="right" vertical="center"/>
    </xf>
    <xf numFmtId="1" fontId="17" fillId="0" borderId="2" xfId="0" applyNumberFormat="1" applyFont="1" applyFill="1" applyBorder="1" applyAlignment="1">
      <alignment horizontal="left" vertical="center" wrapText="1"/>
    </xf>
    <xf numFmtId="178" fontId="8" fillId="0" borderId="2" xfId="0" applyNumberFormat="1" applyFont="1" applyFill="1" applyBorder="1" applyAlignment="1">
      <alignment horizontal="right" vertical="center" wrapText="1"/>
    </xf>
    <xf numFmtId="49" fontId="6" fillId="0" borderId="2" xfId="0" applyNumberFormat="1" applyFont="1" applyFill="1" applyBorder="1" applyAlignment="1">
      <alignment horizontal="right" vertical="top" wrapText="1"/>
    </xf>
    <xf numFmtId="178" fontId="16" fillId="0" borderId="2" xfId="0" applyNumberFormat="1" applyFont="1" applyFill="1" applyBorder="1" applyAlignment="1">
      <alignment horizontal="right" vertical="center" wrapText="1"/>
    </xf>
    <xf numFmtId="49" fontId="16" fillId="0" borderId="2" xfId="0" applyNumberFormat="1" applyFont="1" applyFill="1" applyBorder="1" applyAlignment="1">
      <alignment horizontal="right" vertical="center" wrapText="1"/>
    </xf>
    <xf numFmtId="49" fontId="32" fillId="0" borderId="0" xfId="0" applyNumberFormat="1" applyFont="1" applyFill="1" applyBorder="1" applyAlignment="1">
      <alignment horizontal="right" vertical="top" wrapText="1"/>
    </xf>
    <xf numFmtId="49" fontId="32" fillId="0" borderId="0" xfId="0" applyNumberFormat="1" applyFont="1" applyFill="1" applyBorder="1" applyAlignment="1">
      <alignment horizontal="right" vertical="center" wrapText="1"/>
    </xf>
    <xf numFmtId="178" fontId="27"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right" vertical="center" wrapText="1"/>
    </xf>
    <xf numFmtId="1" fontId="15" fillId="0" borderId="2" xfId="0" applyNumberFormat="1" applyFont="1" applyFill="1" applyBorder="1" applyAlignment="1">
      <alignment horizontal="right" vertical="center" wrapText="1"/>
    </xf>
    <xf numFmtId="0" fontId="27" fillId="0" borderId="2" xfId="0" applyNumberFormat="1" applyFont="1" applyFill="1" applyBorder="1" applyAlignment="1">
      <alignment horizontal="right" vertical="center" wrapText="1"/>
    </xf>
    <xf numFmtId="49" fontId="6" fillId="0" borderId="2" xfId="0" applyNumberFormat="1" applyFont="1" applyFill="1" applyBorder="1" applyAlignment="1">
      <alignment horizontal="left" vertical="center" wrapText="1"/>
    </xf>
    <xf numFmtId="177" fontId="27" fillId="0" borderId="2" xfId="0" applyNumberFormat="1" applyFont="1" applyFill="1" applyBorder="1" applyAlignment="1">
      <alignment horizontal="right" vertical="center" wrapText="1"/>
    </xf>
    <xf numFmtId="49" fontId="44" fillId="0" borderId="0" xfId="0" applyNumberFormat="1" applyFont="1" applyFill="1" applyBorder="1" applyAlignment="1">
      <alignment horizontal="center" vertical="center" wrapText="1"/>
    </xf>
    <xf numFmtId="49" fontId="29" fillId="0" borderId="2" xfId="0" applyNumberFormat="1" applyFont="1" applyFill="1" applyBorder="1" applyAlignment="1">
      <alignment horizontal="left" vertical="center" wrapText="1" indent="1"/>
    </xf>
    <xf numFmtId="0" fontId="6" fillId="0" borderId="2" xfId="0" applyNumberFormat="1" applyFont="1" applyFill="1" applyBorder="1" applyAlignment="1">
      <alignment horizontal="right" vertical="top" wrapText="1"/>
    </xf>
    <xf numFmtId="177" fontId="17" fillId="0" borderId="2" xfId="0" applyNumberFormat="1" applyFont="1" applyFill="1" applyBorder="1" applyAlignment="1">
      <alignment vertical="center" wrapText="1"/>
    </xf>
    <xf numFmtId="177" fontId="15" fillId="0" borderId="2" xfId="0" applyNumberFormat="1" applyFont="1" applyFill="1" applyBorder="1" applyAlignment="1">
      <alignment vertical="center" wrapText="1"/>
    </xf>
    <xf numFmtId="49" fontId="6" fillId="0" borderId="2" xfId="0" applyNumberFormat="1" applyFont="1" applyFill="1" applyBorder="1" applyAlignment="1">
      <alignment vertical="top" wrapText="1"/>
    </xf>
    <xf numFmtId="1" fontId="17" fillId="0" borderId="2"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45" fillId="0" borderId="0" xfId="0" applyNumberFormat="1" applyFont="1" applyFill="1" applyBorder="1" applyAlignment="1">
      <alignment horizontal="center" vertical="center" wrapText="1"/>
    </xf>
    <xf numFmtId="0" fontId="17" fillId="0" borderId="2" xfId="0" applyNumberFormat="1" applyFont="1" applyFill="1" applyBorder="1" applyAlignment="1">
      <alignment vertical="center" wrapText="1"/>
    </xf>
    <xf numFmtId="0" fontId="17" fillId="0" borderId="2" xfId="0" applyNumberFormat="1" applyFont="1" applyFill="1" applyBorder="1" applyAlignment="1">
      <alignment horizontal="right" vertical="center" wrapText="1"/>
    </xf>
    <xf numFmtId="49" fontId="46" fillId="0" borderId="0" xfId="0" applyNumberFormat="1" applyFont="1" applyFill="1" applyBorder="1" applyAlignment="1">
      <alignment horizontal="center" vertical="center" wrapText="1"/>
    </xf>
    <xf numFmtId="177" fontId="6" fillId="0" borderId="2" xfId="0" applyNumberFormat="1" applyFont="1" applyFill="1" applyBorder="1" applyAlignment="1">
      <alignment horizontal="left" vertical="top" wrapText="1"/>
    </xf>
    <xf numFmtId="49" fontId="47" fillId="0" borderId="0" xfId="0" applyNumberFormat="1" applyFont="1" applyFill="1" applyBorder="1" applyAlignment="1">
      <alignment horizontal="center" vertical="center" wrapText="1"/>
    </xf>
    <xf numFmtId="49" fontId="48" fillId="0" borderId="0" xfId="0" applyNumberFormat="1" applyFont="1" applyFill="1" applyBorder="1" applyAlignment="1">
      <alignment horizontal="left" vertical="top"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4" xfId="49"/>
    <cellStyle name="千位分隔[0] 2" xfId="50"/>
    <cellStyle name="常规 3 4" xfId="51"/>
    <cellStyle name="常规 28" xfId="52"/>
    <cellStyle name="常规 5" xfId="53"/>
    <cellStyle name="常规 10 2 2" xfId="54"/>
    <cellStyle name="常规 2 3" xfId="55"/>
    <cellStyle name="常规 3"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2" Type="http://schemas.openxmlformats.org/officeDocument/2006/relationships/styles" Target="styles.xml"/><Relationship Id="rId81" Type="http://schemas.openxmlformats.org/officeDocument/2006/relationships/sharedStrings" Target="sharedStrings.xml"/><Relationship Id="rId80" Type="http://schemas.openxmlformats.org/officeDocument/2006/relationships/theme" Target="theme/theme1.xml"/><Relationship Id="rId8" Type="http://schemas.openxmlformats.org/officeDocument/2006/relationships/worksheet" Target="worksheets/sheet8.xml"/><Relationship Id="rId79" Type="http://schemas.openxmlformats.org/officeDocument/2006/relationships/externalLink" Target="externalLinks/externalLink1.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915;&#31639;\2021&#24180;&#20915;&#31639;\&#19978;&#25253;&#34920;&#26684;\&#65288;2022.3.18&#32463;&#24320;&#21306;&#20462;&#25913;&#65289;2021&#24180;&#36130;&#25919;&#24635;&#20915;&#31639;&#24405;&#2083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 val="L25-G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6">
          <cell r="P6">
            <v>0</v>
          </cell>
        </row>
        <row r="7">
          <cell r="D7">
            <v>0</v>
          </cell>
        </row>
        <row r="7">
          <cell r="P7">
            <v>0</v>
          </cell>
        </row>
        <row r="8">
          <cell r="D8">
            <v>0</v>
          </cell>
        </row>
        <row r="8">
          <cell r="P8">
            <v>0</v>
          </cell>
        </row>
        <row r="9">
          <cell r="P9">
            <v>0</v>
          </cell>
        </row>
        <row r="10">
          <cell r="P10">
            <v>0</v>
          </cell>
        </row>
        <row r="11">
          <cell r="D11">
            <v>0</v>
          </cell>
        </row>
        <row r="11">
          <cell r="P11">
            <v>0</v>
          </cell>
        </row>
        <row r="12">
          <cell r="D12">
            <v>0</v>
          </cell>
        </row>
        <row r="12">
          <cell r="P12">
            <v>0</v>
          </cell>
        </row>
        <row r="13">
          <cell r="P13">
            <v>0</v>
          </cell>
        </row>
        <row r="14">
          <cell r="P14">
            <v>0</v>
          </cell>
        </row>
        <row r="15">
          <cell r="P15">
            <v>0</v>
          </cell>
        </row>
        <row r="16">
          <cell r="P16">
            <v>0</v>
          </cell>
        </row>
        <row r="17">
          <cell r="P17">
            <v>0</v>
          </cell>
        </row>
        <row r="18">
          <cell r="P18">
            <v>0</v>
          </cell>
        </row>
        <row r="19">
          <cell r="P19">
            <v>0</v>
          </cell>
        </row>
        <row r="20">
          <cell r="P20">
            <v>0</v>
          </cell>
        </row>
        <row r="21">
          <cell r="D21">
            <v>0</v>
          </cell>
        </row>
        <row r="21">
          <cell r="P21">
            <v>0</v>
          </cell>
        </row>
        <row r="22">
          <cell r="D22">
            <v>0</v>
          </cell>
        </row>
        <row r="22">
          <cell r="P22">
            <v>0</v>
          </cell>
        </row>
        <row r="23">
          <cell r="D23">
            <v>0</v>
          </cell>
        </row>
        <row r="23">
          <cell r="P23">
            <v>0</v>
          </cell>
        </row>
        <row r="24">
          <cell r="D24">
            <v>0</v>
          </cell>
        </row>
        <row r="24">
          <cell r="P24">
            <v>0</v>
          </cell>
        </row>
        <row r="25">
          <cell r="D25">
            <v>0</v>
          </cell>
        </row>
        <row r="25">
          <cell r="P25">
            <v>0</v>
          </cell>
        </row>
        <row r="26">
          <cell r="D26">
            <v>0</v>
          </cell>
        </row>
        <row r="26">
          <cell r="P26">
            <v>0</v>
          </cell>
        </row>
        <row r="27">
          <cell r="D27">
            <v>0</v>
          </cell>
        </row>
        <row r="27">
          <cell r="P27">
            <v>0</v>
          </cell>
        </row>
        <row r="30">
          <cell r="P30">
            <v>0</v>
          </cell>
        </row>
        <row r="31">
          <cell r="P31">
            <v>0</v>
          </cell>
        </row>
        <row r="32">
          <cell r="P32">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3"/>
  <sheetViews>
    <sheetView tabSelected="1" workbookViewId="0">
      <selection activeCell="E3" sqref="E3"/>
    </sheetView>
  </sheetViews>
  <sheetFormatPr defaultColWidth="9" defaultRowHeight="14.25" outlineLevelRow="2"/>
  <cols>
    <col min="1" max="1" width="71.5" customWidth="1"/>
  </cols>
  <sheetData>
    <row r="1" ht="27.75" customHeight="1" spans="1:1">
      <c r="A1" s="197" t="s">
        <v>0</v>
      </c>
    </row>
    <row r="2" ht="338.25" customHeight="1" spans="1:1">
      <c r="A2" s="198" t="s">
        <v>1</v>
      </c>
    </row>
    <row r="3" ht="338.25" customHeight="1" spans="1:1">
      <c r="A3" s="198"/>
    </row>
  </sheetData>
  <mergeCells count="1">
    <mergeCell ref="A2:A3"/>
  </mergeCells>
  <printOptions horizontalCentered="1" verticalCentered="1"/>
  <pageMargins left="0.700694444444445" right="0.700694444444445" top="0.786805555555556" bottom="0.590277777777778" header="0" footer="0"/>
  <pageSetup paperSize="9" fitToHeight="0"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topLeftCell="A23" workbookViewId="0">
      <selection activeCell="B34" sqref="B32:B34"/>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202</v>
      </c>
      <c r="B3" s="52"/>
    </row>
    <row r="4" ht="20.05" customHeight="1" spans="1:2">
      <c r="A4" s="33" t="s">
        <v>203</v>
      </c>
      <c r="B4" s="36">
        <v>5</v>
      </c>
    </row>
    <row r="5" ht="20.05" customHeight="1" spans="1:2">
      <c r="A5" s="35" t="s">
        <v>85</v>
      </c>
      <c r="B5" s="37"/>
    </row>
    <row r="6" ht="20.05" customHeight="1" spans="1:2">
      <c r="A6" s="35" t="s">
        <v>86</v>
      </c>
      <c r="B6" s="37"/>
    </row>
    <row r="7" ht="20.05" customHeight="1" spans="1:2">
      <c r="A7" s="35" t="s">
        <v>87</v>
      </c>
      <c r="B7" s="52"/>
    </row>
    <row r="8" ht="20.05" customHeight="1" spans="1:2">
      <c r="A8" s="35" t="s">
        <v>94</v>
      </c>
      <c r="B8" s="52"/>
    </row>
    <row r="9" ht="20.05" customHeight="1" spans="1:2">
      <c r="A9" s="35" t="s">
        <v>204</v>
      </c>
      <c r="B9" s="51">
        <v>5</v>
      </c>
    </row>
    <row r="10" ht="20.05" customHeight="1" spans="1:2">
      <c r="A10" s="33" t="s">
        <v>205</v>
      </c>
      <c r="B10" s="51"/>
    </row>
    <row r="11" ht="20.05" customHeight="1" spans="1:2">
      <c r="A11" s="35" t="s">
        <v>85</v>
      </c>
      <c r="B11" s="51"/>
    </row>
    <row r="12" ht="20.05" customHeight="1" spans="1:2">
      <c r="A12" s="35" t="s">
        <v>86</v>
      </c>
      <c r="B12" s="51"/>
    </row>
    <row r="13" ht="20.05" customHeight="1" spans="1:2">
      <c r="A13" s="35" t="s">
        <v>87</v>
      </c>
      <c r="B13" s="52"/>
    </row>
    <row r="14" ht="20.05" customHeight="1" spans="1:2">
      <c r="A14" s="35" t="s">
        <v>206</v>
      </c>
      <c r="B14" s="52"/>
    </row>
    <row r="15" ht="20.05" customHeight="1" spans="1:2">
      <c r="A15" s="35" t="s">
        <v>94</v>
      </c>
      <c r="B15" s="51"/>
    </row>
    <row r="16" ht="20.05" customHeight="1" spans="1:2">
      <c r="A16" s="35" t="s">
        <v>207</v>
      </c>
      <c r="B16" s="52"/>
    </row>
    <row r="17" ht="20.05" customHeight="1" spans="1:2">
      <c r="A17" s="33" t="s">
        <v>208</v>
      </c>
      <c r="B17" s="36">
        <v>382</v>
      </c>
    </row>
    <row r="18" ht="20.05" customHeight="1" spans="1:2">
      <c r="A18" s="35" t="s">
        <v>85</v>
      </c>
      <c r="B18" s="37"/>
    </row>
    <row r="19" ht="20.05" customHeight="1" spans="1:2">
      <c r="A19" s="35" t="s">
        <v>86</v>
      </c>
      <c r="B19" s="51">
        <v>3</v>
      </c>
    </row>
    <row r="20" ht="20.05" customHeight="1" spans="1:2">
      <c r="A20" s="35" t="s">
        <v>87</v>
      </c>
      <c r="B20" s="52"/>
    </row>
    <row r="21" ht="20.05" customHeight="1" spans="1:2">
      <c r="A21" s="35" t="s">
        <v>209</v>
      </c>
      <c r="B21" s="51"/>
    </row>
    <row r="22" ht="20.05" customHeight="1" spans="1:2">
      <c r="A22" s="35" t="s">
        <v>210</v>
      </c>
      <c r="B22" s="51"/>
    </row>
    <row r="23" ht="20.05" customHeight="1" spans="1:2">
      <c r="A23" s="35" t="s">
        <v>128</v>
      </c>
      <c r="B23" s="51"/>
    </row>
    <row r="24" ht="20.05" customHeight="1" spans="1:2">
      <c r="A24" s="35" t="s">
        <v>211</v>
      </c>
      <c r="B24" s="51"/>
    </row>
    <row r="25" ht="20.05" customHeight="1" spans="1:2">
      <c r="A25" s="35" t="s">
        <v>212</v>
      </c>
      <c r="B25" s="51"/>
    </row>
    <row r="26" ht="20.05" customHeight="1" spans="1:2">
      <c r="A26" s="35" t="s">
        <v>213</v>
      </c>
      <c r="B26" s="52"/>
    </row>
    <row r="27" ht="20.05" customHeight="1" spans="1:2">
      <c r="A27" s="35" t="s">
        <v>214</v>
      </c>
      <c r="B27" s="51"/>
    </row>
    <row r="28" ht="20.05" customHeight="1" spans="1:2">
      <c r="A28" s="35" t="s">
        <v>215</v>
      </c>
      <c r="B28" s="51"/>
    </row>
    <row r="29" ht="20.05" customHeight="1" spans="1:2">
      <c r="A29" s="35" t="s">
        <v>216</v>
      </c>
      <c r="B29" s="37">
        <v>26</v>
      </c>
    </row>
    <row r="30" ht="20.05" customHeight="1" spans="1:2">
      <c r="A30" s="35" t="s">
        <v>94</v>
      </c>
      <c r="B30" s="51"/>
    </row>
    <row r="31" ht="20.05" customHeight="1" spans="1:2">
      <c r="A31" s="35" t="s">
        <v>217</v>
      </c>
      <c r="B31" s="37">
        <v>353</v>
      </c>
    </row>
    <row r="32" ht="20.05" customHeight="1" spans="1:2">
      <c r="A32" s="33" t="s">
        <v>218</v>
      </c>
      <c r="B32" s="36"/>
    </row>
    <row r="33" ht="20.05" customHeight="1" spans="1:2">
      <c r="A33" s="35" t="s">
        <v>219</v>
      </c>
      <c r="B33" s="51"/>
    </row>
    <row r="34" ht="20.05" customHeight="1" spans="1:2">
      <c r="A34" s="35" t="s">
        <v>220</v>
      </c>
      <c r="B34" s="37"/>
    </row>
    <row r="35" ht="20.5" customHeight="1" spans="1:2">
      <c r="A35" s="31" t="s">
        <v>221</v>
      </c>
      <c r="B35" s="52"/>
    </row>
    <row r="36" ht="18.75" customHeight="1" spans="1:1">
      <c r="A36" s="66" t="s">
        <v>222</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topLeftCell="A3" workbookViewId="0">
      <selection activeCell="B2" sqref="B2"/>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3" t="s">
        <v>223</v>
      </c>
      <c r="B3" s="52"/>
    </row>
    <row r="4" ht="20.05" customHeight="1" spans="1:2">
      <c r="A4" s="35" t="s">
        <v>85</v>
      </c>
      <c r="B4" s="52"/>
    </row>
    <row r="5" ht="20.05" customHeight="1" spans="1:2">
      <c r="A5" s="35" t="s">
        <v>86</v>
      </c>
      <c r="B5" s="52"/>
    </row>
    <row r="6" ht="20.05" customHeight="1" spans="1:2">
      <c r="A6" s="35" t="s">
        <v>87</v>
      </c>
      <c r="B6" s="52"/>
    </row>
    <row r="7" ht="20.05" customHeight="1" spans="1:2">
      <c r="A7" s="35" t="s">
        <v>188</v>
      </c>
      <c r="B7" s="52"/>
    </row>
    <row r="8" ht="20.05" customHeight="1" spans="1:2">
      <c r="A8" s="35" t="s">
        <v>94</v>
      </c>
      <c r="B8" s="52"/>
    </row>
    <row r="9" ht="20.05" customHeight="1" spans="1:2">
      <c r="A9" s="35" t="s">
        <v>224</v>
      </c>
      <c r="B9" s="52"/>
    </row>
    <row r="10" ht="20.05" customHeight="1" spans="1:2">
      <c r="A10" s="33" t="s">
        <v>225</v>
      </c>
      <c r="B10" s="52"/>
    </row>
    <row r="11" ht="20.05" customHeight="1" spans="1:2">
      <c r="A11" s="35" t="s">
        <v>226</v>
      </c>
      <c r="B11" s="52"/>
    </row>
    <row r="12" ht="20.05" customHeight="1" spans="1:2">
      <c r="A12" s="35" t="s">
        <v>227</v>
      </c>
      <c r="B12" s="52"/>
    </row>
    <row r="13" ht="20.05" customHeight="1" spans="1:2">
      <c r="A13" s="33" t="s">
        <v>228</v>
      </c>
      <c r="B13" s="52"/>
    </row>
    <row r="14" ht="20.05" customHeight="1" spans="1:2">
      <c r="A14" s="35" t="s">
        <v>229</v>
      </c>
      <c r="B14" s="52"/>
    </row>
    <row r="15" ht="20.05" customHeight="1" spans="1:2">
      <c r="A15" s="35" t="s">
        <v>230</v>
      </c>
      <c r="B15" s="52"/>
    </row>
    <row r="16" ht="20.05" customHeight="1" spans="1:2">
      <c r="A16" s="33" t="s">
        <v>231</v>
      </c>
      <c r="B16" s="52"/>
    </row>
    <row r="17" ht="20.05" customHeight="1" spans="1:2">
      <c r="A17" s="35" t="s">
        <v>232</v>
      </c>
      <c r="B17" s="52"/>
    </row>
    <row r="18" ht="20.05" customHeight="1" spans="1:2">
      <c r="A18" s="35" t="s">
        <v>233</v>
      </c>
      <c r="B18" s="52"/>
    </row>
    <row r="19" ht="20.05" customHeight="1" spans="1:2">
      <c r="A19" s="35" t="s">
        <v>234</v>
      </c>
      <c r="B19" s="52"/>
    </row>
    <row r="20" ht="20.05" customHeight="1" spans="1:2">
      <c r="A20" s="35" t="s">
        <v>235</v>
      </c>
      <c r="B20" s="52"/>
    </row>
    <row r="21" ht="20.05" customHeight="1" spans="1:2">
      <c r="A21" s="35" t="s">
        <v>236</v>
      </c>
      <c r="B21" s="52"/>
    </row>
    <row r="22" ht="20.05" customHeight="1" spans="1:2">
      <c r="A22" s="33" t="s">
        <v>237</v>
      </c>
      <c r="B22" s="52"/>
    </row>
    <row r="23" ht="20.05" customHeight="1" spans="1:2">
      <c r="A23" s="35" t="s">
        <v>238</v>
      </c>
      <c r="B23" s="52"/>
    </row>
    <row r="24" ht="20.05" customHeight="1" spans="1:2">
      <c r="A24" s="35" t="s">
        <v>239</v>
      </c>
      <c r="B24" s="52"/>
    </row>
    <row r="25" ht="20.05" customHeight="1" spans="1:2">
      <c r="A25" s="35" t="s">
        <v>240</v>
      </c>
      <c r="B25" s="52"/>
    </row>
    <row r="26" ht="20.05" customHeight="1" spans="1:2">
      <c r="A26" s="35" t="s">
        <v>241</v>
      </c>
      <c r="B26" s="52"/>
    </row>
    <row r="27" ht="20.05" customHeight="1" spans="1:2">
      <c r="A27" s="33" t="s">
        <v>242</v>
      </c>
      <c r="B27" s="52"/>
    </row>
    <row r="28" ht="20.05" customHeight="1" spans="1:2">
      <c r="A28" s="35" t="s">
        <v>243</v>
      </c>
      <c r="B28" s="52"/>
    </row>
    <row r="29" ht="20.05" customHeight="1" spans="1:2">
      <c r="A29" s="33" t="s">
        <v>244</v>
      </c>
      <c r="B29" s="52"/>
    </row>
    <row r="30" ht="20.05" customHeight="1" spans="1:2">
      <c r="A30" s="35" t="s">
        <v>245</v>
      </c>
      <c r="B30" s="52"/>
    </row>
    <row r="31" ht="20.05" customHeight="1" spans="1:2">
      <c r="A31" s="35" t="s">
        <v>246</v>
      </c>
      <c r="B31" s="52"/>
    </row>
    <row r="32" ht="20.05" customHeight="1" spans="1:2">
      <c r="A32" s="35" t="s">
        <v>247</v>
      </c>
      <c r="B32" s="52"/>
    </row>
    <row r="33" ht="20.05" customHeight="1" spans="1:2">
      <c r="A33" s="35" t="s">
        <v>248</v>
      </c>
      <c r="B33" s="52"/>
    </row>
    <row r="34" ht="20.05" customHeight="1" spans="1:2">
      <c r="A34" s="33" t="s">
        <v>249</v>
      </c>
      <c r="B34" s="52"/>
    </row>
    <row r="35" ht="20.5" customHeight="1" spans="1:2">
      <c r="A35" s="35" t="s">
        <v>85</v>
      </c>
      <c r="B35" s="52"/>
    </row>
    <row r="36" ht="18.75" customHeight="1" spans="1:1">
      <c r="A36" s="66" t="s">
        <v>250</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7" sqref="B37"/>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86</v>
      </c>
      <c r="B3" s="52"/>
    </row>
    <row r="4" ht="20.05" customHeight="1" spans="1:2">
      <c r="A4" s="35" t="s">
        <v>87</v>
      </c>
      <c r="B4" s="52"/>
    </row>
    <row r="5" ht="20.05" customHeight="1" spans="1:2">
      <c r="A5" s="35" t="s">
        <v>94</v>
      </c>
      <c r="B5" s="52"/>
    </row>
    <row r="6" ht="20.05" customHeight="1" spans="1:2">
      <c r="A6" s="35" t="s">
        <v>251</v>
      </c>
      <c r="B6" s="52"/>
    </row>
    <row r="7" ht="20.05" customHeight="1" spans="1:2">
      <c r="A7" s="33" t="s">
        <v>252</v>
      </c>
      <c r="B7" s="52"/>
    </row>
    <row r="8" ht="20.05" customHeight="1" spans="1:2">
      <c r="A8" s="35" t="s">
        <v>253</v>
      </c>
      <c r="B8" s="52"/>
    </row>
    <row r="9" ht="20.05" customHeight="1" spans="1:2">
      <c r="A9" s="31" t="s">
        <v>254</v>
      </c>
      <c r="B9" s="36">
        <v>8</v>
      </c>
    </row>
    <row r="10" ht="20.05" customHeight="1" spans="1:2">
      <c r="A10" s="33" t="s">
        <v>255</v>
      </c>
      <c r="B10" s="52"/>
    </row>
    <row r="11" ht="20.05" customHeight="1" spans="1:2">
      <c r="A11" s="35" t="s">
        <v>256</v>
      </c>
      <c r="B11" s="52"/>
    </row>
    <row r="12" ht="20.05" customHeight="1" spans="1:2">
      <c r="A12" s="35" t="s">
        <v>257</v>
      </c>
      <c r="B12" s="52"/>
    </row>
    <row r="13" ht="20.05" customHeight="1" spans="1:2">
      <c r="A13" s="35" t="s">
        <v>258</v>
      </c>
      <c r="B13" s="52"/>
    </row>
    <row r="14" ht="20.05" customHeight="1" spans="1:2">
      <c r="A14" s="33" t="s">
        <v>259</v>
      </c>
      <c r="B14" s="52"/>
    </row>
    <row r="15" ht="20.05" customHeight="1" spans="1:2">
      <c r="A15" s="35" t="s">
        <v>260</v>
      </c>
      <c r="B15" s="52"/>
    </row>
    <row r="16" ht="20.05" customHeight="1" spans="1:2">
      <c r="A16" s="33" t="s">
        <v>261</v>
      </c>
      <c r="B16" s="52"/>
    </row>
    <row r="17" ht="20.05" customHeight="1" spans="1:2">
      <c r="A17" s="35" t="s">
        <v>262</v>
      </c>
      <c r="B17" s="52"/>
    </row>
    <row r="18" ht="20.05" customHeight="1" spans="1:2">
      <c r="A18" s="33" t="s">
        <v>263</v>
      </c>
      <c r="B18" s="36">
        <v>8</v>
      </c>
    </row>
    <row r="19" ht="20.05" customHeight="1" spans="1:2">
      <c r="A19" s="35" t="s">
        <v>264</v>
      </c>
      <c r="B19" s="179">
        <v>8</v>
      </c>
    </row>
    <row r="20" ht="20.05" customHeight="1" spans="1:2">
      <c r="A20" s="35" t="s">
        <v>265</v>
      </c>
      <c r="B20" s="52"/>
    </row>
    <row r="21" ht="20.05" customHeight="1" spans="1:2">
      <c r="A21" s="35" t="s">
        <v>266</v>
      </c>
      <c r="B21" s="37"/>
    </row>
    <row r="22" ht="20.05" customHeight="1" spans="1:2">
      <c r="A22" s="35" t="s">
        <v>267</v>
      </c>
      <c r="B22" s="52"/>
    </row>
    <row r="23" ht="20.05" customHeight="1" spans="1:2">
      <c r="A23" s="35" t="s">
        <v>268</v>
      </c>
      <c r="B23" s="51"/>
    </row>
    <row r="24" ht="20.05" customHeight="1" spans="1:2">
      <c r="A24" s="35" t="s">
        <v>269</v>
      </c>
      <c r="B24" s="179"/>
    </row>
    <row r="25" ht="20.05" customHeight="1" spans="1:2">
      <c r="A25" s="35" t="s">
        <v>270</v>
      </c>
      <c r="B25" s="179"/>
    </row>
    <row r="26" ht="20.05" customHeight="1" spans="1:2">
      <c r="A26" s="33" t="s">
        <v>271</v>
      </c>
      <c r="B26" s="181"/>
    </row>
    <row r="27" ht="20.05" customHeight="1" spans="1:2">
      <c r="A27" s="35" t="s">
        <v>272</v>
      </c>
      <c r="B27" s="179"/>
    </row>
    <row r="28" ht="20.05" customHeight="1" spans="1:2">
      <c r="A28" s="31" t="s">
        <v>273</v>
      </c>
      <c r="B28" s="36">
        <v>1617</v>
      </c>
    </row>
    <row r="29" ht="20.05" customHeight="1" spans="1:2">
      <c r="A29" s="33" t="s">
        <v>274</v>
      </c>
      <c r="B29" s="51"/>
    </row>
    <row r="30" ht="20.05" customHeight="1" spans="1:2">
      <c r="A30" s="35" t="s">
        <v>275</v>
      </c>
      <c r="B30" s="51"/>
    </row>
    <row r="31" ht="20.05" customHeight="1" spans="1:2">
      <c r="A31" s="35" t="s">
        <v>276</v>
      </c>
      <c r="B31" s="52"/>
    </row>
    <row r="32" ht="20.05" customHeight="1" spans="1:2">
      <c r="A32" s="33" t="s">
        <v>277</v>
      </c>
      <c r="B32" s="36">
        <v>9</v>
      </c>
    </row>
    <row r="33" ht="20.05" customHeight="1" spans="1:2">
      <c r="A33" s="35" t="s">
        <v>85</v>
      </c>
      <c r="B33" s="37"/>
    </row>
    <row r="34" ht="20.05" customHeight="1" spans="1:2">
      <c r="A34" s="35" t="s">
        <v>86</v>
      </c>
      <c r="B34" s="37">
        <v>9</v>
      </c>
    </row>
    <row r="35" ht="20.5" customHeight="1" spans="1:2">
      <c r="A35" s="35" t="s">
        <v>87</v>
      </c>
      <c r="B35" s="52"/>
    </row>
    <row r="36" ht="18.75" customHeight="1" spans="1:1">
      <c r="A36" s="66" t="s">
        <v>278</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7" sqref="B37"/>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128</v>
      </c>
      <c r="B3" s="37"/>
    </row>
    <row r="4" ht="20.05" customHeight="1" spans="1:2">
      <c r="A4" s="35" t="s">
        <v>279</v>
      </c>
      <c r="B4" s="37"/>
    </row>
    <row r="5" ht="20.05" customHeight="1" spans="1:2">
      <c r="A5" s="35" t="s">
        <v>280</v>
      </c>
      <c r="B5" s="52"/>
    </row>
    <row r="6" ht="20.05" customHeight="1" spans="1:2">
      <c r="A6" s="35" t="s">
        <v>281</v>
      </c>
      <c r="B6" s="51"/>
    </row>
    <row r="7" ht="20.05" customHeight="1" spans="1:2">
      <c r="A7" s="35" t="s">
        <v>282</v>
      </c>
      <c r="B7" s="51"/>
    </row>
    <row r="8" ht="20.05" customHeight="1" spans="1:2">
      <c r="A8" s="35" t="s">
        <v>94</v>
      </c>
      <c r="B8" s="51"/>
    </row>
    <row r="9" ht="20.05" customHeight="1" spans="1:2">
      <c r="A9" s="35" t="s">
        <v>283</v>
      </c>
      <c r="B9" s="37"/>
    </row>
    <row r="10" ht="20.05" customHeight="1" spans="1:2">
      <c r="A10" s="33" t="s">
        <v>284</v>
      </c>
      <c r="B10" s="51"/>
    </row>
    <row r="11" ht="20.05" customHeight="1" spans="1:2">
      <c r="A11" s="35" t="s">
        <v>85</v>
      </c>
      <c r="B11" s="51"/>
    </row>
    <row r="12" ht="20.05" customHeight="1" spans="1:2">
      <c r="A12" s="35" t="s">
        <v>86</v>
      </c>
      <c r="B12" s="51"/>
    </row>
    <row r="13" ht="20.05" customHeight="1" spans="1:2">
      <c r="A13" s="35" t="s">
        <v>87</v>
      </c>
      <c r="B13" s="52"/>
    </row>
    <row r="14" ht="20.05" customHeight="1" spans="1:2">
      <c r="A14" s="35" t="s">
        <v>285</v>
      </c>
      <c r="B14" s="52"/>
    </row>
    <row r="15" ht="20.05" customHeight="1" spans="1:2">
      <c r="A15" s="35" t="s">
        <v>94</v>
      </c>
      <c r="B15" s="52"/>
    </row>
    <row r="16" ht="20.05" customHeight="1" spans="1:2">
      <c r="A16" s="35" t="s">
        <v>286</v>
      </c>
      <c r="B16" s="52"/>
    </row>
    <row r="17" ht="20.05" customHeight="1" spans="1:2">
      <c r="A17" s="33" t="s">
        <v>287</v>
      </c>
      <c r="B17" s="37"/>
    </row>
    <row r="18" ht="20.05" customHeight="1" spans="1:2">
      <c r="A18" s="35" t="s">
        <v>85</v>
      </c>
      <c r="B18" s="37"/>
    </row>
    <row r="19" ht="20.05" customHeight="1" spans="1:2">
      <c r="A19" s="35" t="s">
        <v>86</v>
      </c>
      <c r="B19" s="51"/>
    </row>
    <row r="20" ht="20.05" customHeight="1" spans="1:2">
      <c r="A20" s="35" t="s">
        <v>87</v>
      </c>
      <c r="B20" s="52"/>
    </row>
    <row r="21" ht="20.05" customHeight="1" spans="1:2">
      <c r="A21" s="35" t="s">
        <v>288</v>
      </c>
      <c r="B21" s="52"/>
    </row>
    <row r="22" ht="20.05" customHeight="1" spans="1:2">
      <c r="A22" s="35" t="s">
        <v>289</v>
      </c>
      <c r="B22" s="51"/>
    </row>
    <row r="23" ht="20.05" customHeight="1" spans="1:2">
      <c r="A23" s="35" t="s">
        <v>94</v>
      </c>
      <c r="B23" s="52"/>
    </row>
    <row r="24" ht="20.05" customHeight="1" spans="1:2">
      <c r="A24" s="35" t="s">
        <v>290</v>
      </c>
      <c r="B24" s="51"/>
    </row>
    <row r="25" ht="20.05" customHeight="1" spans="1:2">
      <c r="A25" s="33" t="s">
        <v>291</v>
      </c>
      <c r="B25" s="37"/>
    </row>
    <row r="26" ht="20.05" customHeight="1" spans="1:2">
      <c r="A26" s="35" t="s">
        <v>85</v>
      </c>
      <c r="B26" s="37"/>
    </row>
    <row r="27" ht="20.05" customHeight="1" spans="1:2">
      <c r="A27" s="35" t="s">
        <v>86</v>
      </c>
      <c r="B27" s="37"/>
    </row>
    <row r="28" ht="20.05" customHeight="1" spans="1:2">
      <c r="A28" s="35" t="s">
        <v>87</v>
      </c>
      <c r="B28" s="52"/>
    </row>
    <row r="29" ht="20.05" customHeight="1" spans="1:2">
      <c r="A29" s="35" t="s">
        <v>292</v>
      </c>
      <c r="B29" s="37"/>
    </row>
    <row r="30" ht="20.05" customHeight="1" spans="1:2">
      <c r="A30" s="35" t="s">
        <v>293</v>
      </c>
      <c r="B30" s="51"/>
    </row>
    <row r="31" ht="20.05" customHeight="1" spans="1:2">
      <c r="A31" s="35" t="s">
        <v>294</v>
      </c>
      <c r="B31" s="51"/>
    </row>
    <row r="32" ht="20.05" customHeight="1" spans="1:2">
      <c r="A32" s="35" t="s">
        <v>94</v>
      </c>
      <c r="B32" s="52"/>
    </row>
    <row r="33" ht="20.05" customHeight="1" spans="1:2">
      <c r="A33" s="35" t="s">
        <v>295</v>
      </c>
      <c r="B33" s="51"/>
    </row>
    <row r="34" ht="20.05" customHeight="1" spans="1:2">
      <c r="A34" s="33" t="s">
        <v>296</v>
      </c>
      <c r="B34" s="36">
        <v>167</v>
      </c>
    </row>
    <row r="35" ht="20.5" customHeight="1" spans="1:2">
      <c r="A35" s="35" t="s">
        <v>85</v>
      </c>
      <c r="B35" s="37"/>
    </row>
    <row r="36" ht="18.75" customHeight="1" spans="1:1">
      <c r="A36" s="66" t="s">
        <v>297</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16" sqref="B16"/>
    </sheetView>
  </sheetViews>
  <sheetFormatPr defaultColWidth="9" defaultRowHeight="14.25" outlineLevelCol="1"/>
  <cols>
    <col min="1" max="2" width="43.1416666666667" customWidth="1"/>
  </cols>
  <sheetData>
    <row r="1" ht="52.5" customHeight="1" spans="1:2">
      <c r="A1" s="12" t="s">
        <v>298</v>
      </c>
      <c r="B1" s="13"/>
    </row>
    <row r="2" ht="30.5" customHeight="1" spans="1:2">
      <c r="A2" s="14" t="s">
        <v>43</v>
      </c>
      <c r="B2" s="14" t="s">
        <v>4</v>
      </c>
    </row>
    <row r="3" ht="20.05" customHeight="1" spans="1:2">
      <c r="A3" s="35" t="s">
        <v>86</v>
      </c>
      <c r="B3" s="51"/>
    </row>
    <row r="4" ht="20.05" customHeight="1" spans="1:2">
      <c r="A4" s="35" t="s">
        <v>87</v>
      </c>
      <c r="B4" s="52"/>
    </row>
    <row r="5" ht="20.05" customHeight="1" spans="1:2">
      <c r="A5" s="35" t="s">
        <v>299</v>
      </c>
      <c r="B5" s="51">
        <v>111</v>
      </c>
    </row>
    <row r="6" ht="20.05" customHeight="1" spans="1:2">
      <c r="A6" s="35" t="s">
        <v>300</v>
      </c>
      <c r="B6" s="51"/>
    </row>
    <row r="7" ht="20.05" customHeight="1" spans="1:2">
      <c r="A7" s="35" t="s">
        <v>301</v>
      </c>
      <c r="B7" s="51"/>
    </row>
    <row r="8" ht="20.05" customHeight="1" spans="1:2">
      <c r="A8" s="35" t="s">
        <v>302</v>
      </c>
      <c r="B8" s="37"/>
    </row>
    <row r="9" ht="20.05" customHeight="1" spans="1:2">
      <c r="A9" s="35" t="s">
        <v>303</v>
      </c>
      <c r="B9" s="51"/>
    </row>
    <row r="10" ht="20.05" customHeight="1" spans="1:2">
      <c r="A10" s="35" t="s">
        <v>304</v>
      </c>
      <c r="B10" s="51"/>
    </row>
    <row r="11" ht="20.05" customHeight="1" spans="1:2">
      <c r="A11" s="35" t="s">
        <v>305</v>
      </c>
      <c r="B11" s="51"/>
    </row>
    <row r="12" ht="20.05" customHeight="1" spans="1:2">
      <c r="A12" s="35" t="s">
        <v>128</v>
      </c>
      <c r="B12" s="52"/>
    </row>
    <row r="13" ht="20.05" customHeight="1" spans="1:2">
      <c r="A13" s="35" t="s">
        <v>94</v>
      </c>
      <c r="B13" s="52"/>
    </row>
    <row r="14" ht="20.05" customHeight="1" spans="1:2">
      <c r="A14" s="35" t="s">
        <v>306</v>
      </c>
      <c r="B14" s="51">
        <v>56</v>
      </c>
    </row>
    <row r="15" ht="20.05" customHeight="1" spans="1:2">
      <c r="A15" s="33" t="s">
        <v>307</v>
      </c>
      <c r="B15" s="52"/>
    </row>
    <row r="16" ht="20.05" customHeight="1" spans="1:2">
      <c r="A16" s="35" t="s">
        <v>85</v>
      </c>
      <c r="B16" s="52"/>
    </row>
    <row r="17" ht="20.05" customHeight="1" spans="1:2">
      <c r="A17" s="35" t="s">
        <v>86</v>
      </c>
      <c r="B17" s="52"/>
    </row>
    <row r="18" ht="20.05" customHeight="1" spans="1:2">
      <c r="A18" s="35" t="s">
        <v>87</v>
      </c>
      <c r="B18" s="52"/>
    </row>
    <row r="19" ht="20.05" customHeight="1" spans="1:2">
      <c r="A19" s="35" t="s">
        <v>308</v>
      </c>
      <c r="B19" s="52"/>
    </row>
    <row r="20" ht="20.05" customHeight="1" spans="1:2">
      <c r="A20" s="35" t="s">
        <v>309</v>
      </c>
      <c r="B20" s="52"/>
    </row>
    <row r="21" ht="20.05" customHeight="1" spans="1:2">
      <c r="A21" s="35" t="s">
        <v>310</v>
      </c>
      <c r="B21" s="52"/>
    </row>
    <row r="22" ht="20.05" customHeight="1" spans="1:2">
      <c r="A22" s="35" t="s">
        <v>128</v>
      </c>
      <c r="B22" s="52"/>
    </row>
    <row r="23" ht="20.05" customHeight="1" spans="1:2">
      <c r="A23" s="35" t="s">
        <v>94</v>
      </c>
      <c r="B23" s="52"/>
    </row>
    <row r="24" ht="20.05" customHeight="1" spans="1:2">
      <c r="A24" s="35" t="s">
        <v>311</v>
      </c>
      <c r="B24" s="52"/>
    </row>
    <row r="25" ht="20.05" customHeight="1" spans="1:2">
      <c r="A25" s="33" t="s">
        <v>312</v>
      </c>
      <c r="B25" s="52"/>
    </row>
    <row r="26" ht="20.05" customHeight="1" spans="1:2">
      <c r="A26" s="35" t="s">
        <v>85</v>
      </c>
      <c r="B26" s="52"/>
    </row>
    <row r="27" ht="20.05" customHeight="1" spans="1:2">
      <c r="A27" s="35" t="s">
        <v>86</v>
      </c>
      <c r="B27" s="52"/>
    </row>
    <row r="28" ht="20.05" customHeight="1" spans="1:2">
      <c r="A28" s="35" t="s">
        <v>87</v>
      </c>
      <c r="B28" s="52"/>
    </row>
    <row r="29" ht="20.05" customHeight="1" spans="1:2">
      <c r="A29" s="35" t="s">
        <v>313</v>
      </c>
      <c r="B29" s="52"/>
    </row>
    <row r="30" ht="20.05" customHeight="1" spans="1:2">
      <c r="A30" s="35" t="s">
        <v>314</v>
      </c>
      <c r="B30" s="52"/>
    </row>
    <row r="31" ht="20.05" customHeight="1" spans="1:2">
      <c r="A31" s="35" t="s">
        <v>315</v>
      </c>
      <c r="B31" s="52"/>
    </row>
    <row r="32" ht="20.05" customHeight="1" spans="1:2">
      <c r="A32" s="35" t="s">
        <v>128</v>
      </c>
      <c r="B32" s="52"/>
    </row>
    <row r="33" ht="20.05" customHeight="1" spans="1:2">
      <c r="A33" s="35" t="s">
        <v>94</v>
      </c>
      <c r="B33" s="52"/>
    </row>
    <row r="34" ht="20.05" customHeight="1" spans="1:2">
      <c r="A34" s="35" t="s">
        <v>316</v>
      </c>
      <c r="B34" s="52"/>
    </row>
    <row r="35" ht="20.5" customHeight="1" spans="1:2">
      <c r="A35" s="33" t="s">
        <v>317</v>
      </c>
      <c r="B35" s="52"/>
    </row>
    <row r="36" ht="18.75" customHeight="1" spans="1:1">
      <c r="A36" s="66" t="s">
        <v>318</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26" sqref="B26"/>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85</v>
      </c>
      <c r="B3" s="52"/>
    </row>
    <row r="4" ht="20.05" customHeight="1" spans="1:2">
      <c r="A4" s="35" t="s">
        <v>86</v>
      </c>
      <c r="B4" s="52"/>
    </row>
    <row r="5" ht="20.05" customHeight="1" spans="1:2">
      <c r="A5" s="35" t="s">
        <v>87</v>
      </c>
      <c r="B5" s="52"/>
    </row>
    <row r="6" ht="20.05" customHeight="1" spans="1:2">
      <c r="A6" s="35" t="s">
        <v>319</v>
      </c>
      <c r="B6" s="52"/>
    </row>
    <row r="7" ht="20.05" customHeight="1" spans="1:2">
      <c r="A7" s="35" t="s">
        <v>320</v>
      </c>
      <c r="B7" s="52"/>
    </row>
    <row r="8" ht="20.05" customHeight="1" spans="1:2">
      <c r="A8" s="35" t="s">
        <v>94</v>
      </c>
      <c r="B8" s="52"/>
    </row>
    <row r="9" ht="20.05" customHeight="1" spans="1:2">
      <c r="A9" s="35" t="s">
        <v>321</v>
      </c>
      <c r="B9" s="52"/>
    </row>
    <row r="10" ht="20.05" customHeight="1" spans="1:2">
      <c r="A10" s="33" t="s">
        <v>322</v>
      </c>
      <c r="B10" s="52"/>
    </row>
    <row r="11" ht="20.05" customHeight="1" spans="1:2">
      <c r="A11" s="35" t="s">
        <v>85</v>
      </c>
      <c r="B11" s="52"/>
    </row>
    <row r="12" ht="20.05" customHeight="1" spans="1:2">
      <c r="A12" s="35" t="s">
        <v>86</v>
      </c>
      <c r="B12" s="52"/>
    </row>
    <row r="13" ht="20.05" customHeight="1" spans="1:2">
      <c r="A13" s="35" t="s">
        <v>128</v>
      </c>
      <c r="B13" s="52"/>
    </row>
    <row r="14" ht="20.05" customHeight="1" spans="1:2">
      <c r="A14" s="35" t="s">
        <v>323</v>
      </c>
      <c r="B14" s="52"/>
    </row>
    <row r="15" ht="20.05" customHeight="1" spans="1:2">
      <c r="A15" s="35" t="s">
        <v>324</v>
      </c>
      <c r="B15" s="52"/>
    </row>
    <row r="16" ht="20.05" customHeight="1" spans="1:2">
      <c r="A16" s="33" t="s">
        <v>325</v>
      </c>
      <c r="B16" s="36">
        <v>1441</v>
      </c>
    </row>
    <row r="17" ht="20.05" customHeight="1" spans="1:2">
      <c r="A17" s="35" t="s">
        <v>326</v>
      </c>
      <c r="B17" s="52"/>
    </row>
    <row r="18" ht="20.05" customHeight="1" spans="1:2">
      <c r="A18" s="35" t="s">
        <v>327</v>
      </c>
      <c r="B18" s="37">
        <v>1441</v>
      </c>
    </row>
    <row r="19" ht="20.05" customHeight="1" spans="1:2">
      <c r="A19" s="31" t="s">
        <v>328</v>
      </c>
      <c r="B19" s="36">
        <v>10033</v>
      </c>
    </row>
    <row r="20" ht="20.05" customHeight="1" spans="1:2">
      <c r="A20" s="33" t="s">
        <v>329</v>
      </c>
      <c r="B20" s="36"/>
    </row>
    <row r="21" ht="20.05" customHeight="1" spans="1:2">
      <c r="A21" s="35" t="s">
        <v>85</v>
      </c>
      <c r="B21" s="51"/>
    </row>
    <row r="22" ht="20.05" customHeight="1" spans="1:2">
      <c r="A22" s="35" t="s">
        <v>86</v>
      </c>
      <c r="B22" s="179"/>
    </row>
    <row r="23" ht="20.05" customHeight="1" spans="1:2">
      <c r="A23" s="35" t="s">
        <v>87</v>
      </c>
      <c r="B23" s="52"/>
    </row>
    <row r="24" ht="20.05" customHeight="1" spans="1:2">
      <c r="A24" s="35" t="s">
        <v>330</v>
      </c>
      <c r="B24" s="51"/>
    </row>
    <row r="25" ht="20.05" customHeight="1" spans="1:2">
      <c r="A25" s="33" t="s">
        <v>331</v>
      </c>
      <c r="B25" s="36">
        <v>8564</v>
      </c>
    </row>
    <row r="26" ht="20.05" customHeight="1" spans="1:2">
      <c r="A26" s="35" t="s">
        <v>332</v>
      </c>
      <c r="B26" s="37">
        <v>1253</v>
      </c>
    </row>
    <row r="27" ht="20.05" customHeight="1" spans="1:2">
      <c r="A27" s="35" t="s">
        <v>333</v>
      </c>
      <c r="B27" s="37">
        <v>4148</v>
      </c>
    </row>
    <row r="28" ht="20.05" customHeight="1" spans="1:2">
      <c r="A28" s="35" t="s">
        <v>334</v>
      </c>
      <c r="B28" s="37">
        <v>2729</v>
      </c>
    </row>
    <row r="29" ht="20.05" customHeight="1" spans="1:2">
      <c r="A29" s="35" t="s">
        <v>335</v>
      </c>
      <c r="B29" s="37">
        <v>225</v>
      </c>
    </row>
    <row r="30" ht="20.05" customHeight="1" spans="1:2">
      <c r="A30" s="35" t="s">
        <v>336</v>
      </c>
      <c r="B30" s="51"/>
    </row>
    <row r="31" ht="20.05" customHeight="1" spans="1:2">
      <c r="A31" s="35" t="s">
        <v>337</v>
      </c>
      <c r="B31" s="37">
        <v>209</v>
      </c>
    </row>
    <row r="32" ht="20.05" customHeight="1" spans="1:2">
      <c r="A32" s="33" t="s">
        <v>338</v>
      </c>
      <c r="B32" s="37"/>
    </row>
    <row r="33" ht="20.05" customHeight="1" spans="1:2">
      <c r="A33" s="35" t="s">
        <v>339</v>
      </c>
      <c r="B33" s="52"/>
    </row>
    <row r="34" ht="20.05" customHeight="1" spans="1:2">
      <c r="A34" s="35" t="s">
        <v>340</v>
      </c>
      <c r="B34" s="37"/>
    </row>
    <row r="35" ht="20.5" customHeight="1" spans="1:2">
      <c r="A35" s="35" t="s">
        <v>341</v>
      </c>
      <c r="B35" s="37"/>
    </row>
    <row r="36" ht="18.75" customHeight="1" spans="1:1">
      <c r="A36" s="66" t="s">
        <v>342</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8" sqref="B38"/>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343</v>
      </c>
      <c r="B3" s="37"/>
    </row>
    <row r="4" ht="20.05" customHeight="1" spans="1:2">
      <c r="A4" s="35" t="s">
        <v>344</v>
      </c>
      <c r="B4" s="37"/>
    </row>
    <row r="5" ht="20.05" customHeight="1" spans="1:2">
      <c r="A5" s="33" t="s">
        <v>345</v>
      </c>
      <c r="B5" s="51"/>
    </row>
    <row r="6" ht="20.05" customHeight="1" spans="1:2">
      <c r="A6" s="35" t="s">
        <v>346</v>
      </c>
      <c r="B6" s="52"/>
    </row>
    <row r="7" ht="20.05" customHeight="1" spans="1:2">
      <c r="A7" s="35" t="s">
        <v>347</v>
      </c>
      <c r="B7" s="51"/>
    </row>
    <row r="8" ht="20.05" customHeight="1" spans="1:2">
      <c r="A8" s="35" t="s">
        <v>348</v>
      </c>
      <c r="B8" s="52"/>
    </row>
    <row r="9" ht="20.05" customHeight="1" spans="1:2">
      <c r="A9" s="35" t="s">
        <v>349</v>
      </c>
      <c r="B9" s="52"/>
    </row>
    <row r="10" ht="20.05" customHeight="1" spans="1:2">
      <c r="A10" s="35" t="s">
        <v>350</v>
      </c>
      <c r="B10" s="52"/>
    </row>
    <row r="11" ht="20.05" customHeight="1" spans="1:2">
      <c r="A11" s="33" t="s">
        <v>351</v>
      </c>
      <c r="B11" s="51"/>
    </row>
    <row r="12" ht="20.05" customHeight="1" spans="1:2">
      <c r="A12" s="35" t="s">
        <v>352</v>
      </c>
      <c r="B12" s="51"/>
    </row>
    <row r="13" ht="20.05" customHeight="1" spans="1:2">
      <c r="A13" s="35" t="s">
        <v>353</v>
      </c>
      <c r="B13" s="52"/>
    </row>
    <row r="14" ht="20.05" customHeight="1" spans="1:2">
      <c r="A14" s="35" t="s">
        <v>354</v>
      </c>
      <c r="B14" s="52"/>
    </row>
    <row r="15" ht="20.05" customHeight="1" spans="1:2">
      <c r="A15" s="33" t="s">
        <v>355</v>
      </c>
      <c r="B15" s="52"/>
    </row>
    <row r="16" ht="20.05" customHeight="1" spans="1:2">
      <c r="A16" s="35" t="s">
        <v>356</v>
      </c>
      <c r="B16" s="52"/>
    </row>
    <row r="17" ht="20.05" customHeight="1" spans="1:2">
      <c r="A17" s="35" t="s">
        <v>357</v>
      </c>
      <c r="B17" s="52"/>
    </row>
    <row r="18" ht="20.05" customHeight="1" spans="1:2">
      <c r="A18" s="35" t="s">
        <v>358</v>
      </c>
      <c r="B18" s="52"/>
    </row>
    <row r="19" ht="20.05" customHeight="1" spans="1:2">
      <c r="A19" s="33" t="s">
        <v>359</v>
      </c>
      <c r="B19" s="37"/>
    </row>
    <row r="20" ht="20.05" customHeight="1" spans="1:2">
      <c r="A20" s="35" t="s">
        <v>360</v>
      </c>
      <c r="B20" s="37"/>
    </row>
    <row r="21" ht="20.05" customHeight="1" spans="1:2">
      <c r="A21" s="35" t="s">
        <v>361</v>
      </c>
      <c r="B21" s="51"/>
    </row>
    <row r="22" ht="20.05" customHeight="1" spans="1:2">
      <c r="A22" s="35" t="s">
        <v>362</v>
      </c>
      <c r="B22" s="52"/>
    </row>
    <row r="23" ht="20.05" customHeight="1" spans="1:2">
      <c r="A23" s="33" t="s">
        <v>363</v>
      </c>
      <c r="B23" s="36"/>
    </row>
    <row r="24" ht="20.05" customHeight="1" spans="1:2">
      <c r="A24" s="35" t="s">
        <v>364</v>
      </c>
      <c r="B24" s="52"/>
    </row>
    <row r="25" ht="20.05" customHeight="1" spans="1:2">
      <c r="A25" s="35" t="s">
        <v>365</v>
      </c>
      <c r="B25" s="37"/>
    </row>
    <row r="26" ht="20.05" customHeight="1" spans="1:2">
      <c r="A26" s="35" t="s">
        <v>366</v>
      </c>
      <c r="B26" s="51"/>
    </row>
    <row r="27" ht="20.05" customHeight="1" spans="1:2">
      <c r="A27" s="35" t="s">
        <v>367</v>
      </c>
      <c r="B27" s="52"/>
    </row>
    <row r="28" ht="20.05" customHeight="1" spans="1:2">
      <c r="A28" s="35" t="s">
        <v>368</v>
      </c>
      <c r="B28" s="52"/>
    </row>
    <row r="29" ht="20.05" customHeight="1" spans="1:2">
      <c r="A29" s="33" t="s">
        <v>369</v>
      </c>
      <c r="B29" s="36">
        <v>1469</v>
      </c>
    </row>
    <row r="30" ht="20.05" customHeight="1" spans="1:2">
      <c r="A30" s="35" t="s">
        <v>370</v>
      </c>
      <c r="B30" s="37">
        <v>474</v>
      </c>
    </row>
    <row r="31" ht="20.05" customHeight="1" spans="1:2">
      <c r="A31" s="35" t="s">
        <v>371</v>
      </c>
      <c r="B31" s="179"/>
    </row>
    <row r="32" ht="20.05" customHeight="1" spans="1:2">
      <c r="A32" s="35" t="s">
        <v>372</v>
      </c>
      <c r="B32" s="37">
        <v>287</v>
      </c>
    </row>
    <row r="33" ht="20.05" customHeight="1" spans="1:2">
      <c r="A33" s="35" t="s">
        <v>373</v>
      </c>
      <c r="B33" s="37"/>
    </row>
    <row r="34" ht="20.05" customHeight="1" spans="1:2">
      <c r="A34" s="35" t="s">
        <v>374</v>
      </c>
      <c r="B34" s="37"/>
    </row>
    <row r="35" ht="20.5" customHeight="1" spans="1:2">
      <c r="A35" s="35" t="s">
        <v>375</v>
      </c>
      <c r="B35" s="37">
        <v>708</v>
      </c>
    </row>
    <row r="36" ht="18.75" customHeight="1" spans="1:1">
      <c r="A36" s="66" t="s">
        <v>376</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0" sqref="B30"/>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3" t="s">
        <v>377</v>
      </c>
      <c r="B3" s="37"/>
    </row>
    <row r="4" ht="20.05" customHeight="1" spans="1:2">
      <c r="A4" s="35" t="s">
        <v>378</v>
      </c>
      <c r="B4" s="37"/>
    </row>
    <row r="5" ht="20.05" customHeight="1" spans="1:2">
      <c r="A5" s="31" t="s">
        <v>379</v>
      </c>
      <c r="B5" s="36">
        <v>931</v>
      </c>
    </row>
    <row r="6" ht="20.05" customHeight="1" spans="1:2">
      <c r="A6" s="33" t="s">
        <v>380</v>
      </c>
      <c r="B6" s="180"/>
    </row>
    <row r="7" ht="20.05" customHeight="1" spans="1:2">
      <c r="A7" s="35" t="s">
        <v>85</v>
      </c>
      <c r="B7" s="51"/>
    </row>
    <row r="8" ht="20.05" customHeight="1" spans="1:2">
      <c r="A8" s="35" t="s">
        <v>86</v>
      </c>
      <c r="B8" s="51"/>
    </row>
    <row r="9" ht="20.05" customHeight="1" spans="1:2">
      <c r="A9" s="35" t="s">
        <v>87</v>
      </c>
      <c r="B9" s="52"/>
    </row>
    <row r="10" ht="20.05" customHeight="1" spans="1:2">
      <c r="A10" s="35" t="s">
        <v>381</v>
      </c>
      <c r="B10" s="51"/>
    </row>
    <row r="11" ht="20.05" customHeight="1" spans="1:2">
      <c r="A11" s="33" t="s">
        <v>382</v>
      </c>
      <c r="B11" s="52"/>
    </row>
    <row r="12" ht="20.05" customHeight="1" spans="1:2">
      <c r="A12" s="35" t="s">
        <v>383</v>
      </c>
      <c r="B12" s="52"/>
    </row>
    <row r="13" ht="20.05" customHeight="1" spans="1:2">
      <c r="A13" s="35" t="s">
        <v>384</v>
      </c>
      <c r="B13" s="52"/>
    </row>
    <row r="14" ht="20.05" customHeight="1" spans="1:2">
      <c r="A14" s="35" t="s">
        <v>385</v>
      </c>
      <c r="B14" s="52"/>
    </row>
    <row r="15" ht="20.05" customHeight="1" spans="1:2">
      <c r="A15" s="35" t="s">
        <v>386</v>
      </c>
      <c r="B15" s="52"/>
    </row>
    <row r="16" ht="20.05" customHeight="1" spans="1:2">
      <c r="A16" s="35" t="s">
        <v>387</v>
      </c>
      <c r="B16" s="52"/>
    </row>
    <row r="17" ht="20.05" customHeight="1" spans="1:2">
      <c r="A17" s="35" t="s">
        <v>388</v>
      </c>
      <c r="B17" s="52"/>
    </row>
    <row r="18" ht="20.05" customHeight="1" spans="1:2">
      <c r="A18" s="35" t="s">
        <v>389</v>
      </c>
      <c r="B18" s="52"/>
    </row>
    <row r="19" ht="20.05" customHeight="1" spans="1:2">
      <c r="A19" s="35" t="s">
        <v>390</v>
      </c>
      <c r="B19" s="52"/>
    </row>
    <row r="20" ht="20.05" customHeight="1" spans="1:2">
      <c r="A20" s="33" t="s">
        <v>391</v>
      </c>
      <c r="B20" s="51"/>
    </row>
    <row r="21" ht="20.05" customHeight="1" spans="1:2">
      <c r="A21" s="35" t="s">
        <v>383</v>
      </c>
      <c r="B21" s="52"/>
    </row>
    <row r="22" ht="20.05" customHeight="1" spans="1:2">
      <c r="A22" s="35" t="s">
        <v>392</v>
      </c>
      <c r="B22" s="51"/>
    </row>
    <row r="23" ht="20.05" customHeight="1" spans="1:2">
      <c r="A23" s="35" t="s">
        <v>393</v>
      </c>
      <c r="B23" s="52"/>
    </row>
    <row r="24" ht="20.05" customHeight="1" spans="1:2">
      <c r="A24" s="35" t="s">
        <v>394</v>
      </c>
      <c r="B24" s="52"/>
    </row>
    <row r="25" ht="20.05" customHeight="1" spans="1:2">
      <c r="A25" s="35" t="s">
        <v>395</v>
      </c>
      <c r="B25" s="52"/>
    </row>
    <row r="26" ht="20.05" customHeight="1" spans="1:2">
      <c r="A26" s="33" t="s">
        <v>396</v>
      </c>
      <c r="B26" s="36">
        <v>365</v>
      </c>
    </row>
    <row r="27" ht="20.05" customHeight="1" spans="1:2">
      <c r="A27" s="35" t="s">
        <v>383</v>
      </c>
      <c r="B27" s="52"/>
    </row>
    <row r="28" ht="20.05" customHeight="1" spans="1:2">
      <c r="A28" s="35" t="s">
        <v>397</v>
      </c>
      <c r="B28" s="37"/>
    </row>
    <row r="29" ht="20.05" customHeight="1" spans="1:2">
      <c r="A29" s="35" t="s">
        <v>398</v>
      </c>
      <c r="B29" s="52"/>
    </row>
    <row r="30" ht="20.05" customHeight="1" spans="1:2">
      <c r="A30" s="35" t="s">
        <v>399</v>
      </c>
      <c r="B30" s="37">
        <v>365</v>
      </c>
    </row>
    <row r="31" ht="20.05" customHeight="1" spans="1:2">
      <c r="A31" s="33" t="s">
        <v>400</v>
      </c>
      <c r="B31" s="51"/>
    </row>
    <row r="32" ht="20.05" customHeight="1" spans="1:2">
      <c r="A32" s="35" t="s">
        <v>383</v>
      </c>
      <c r="B32" s="51"/>
    </row>
    <row r="33" ht="20.05" customHeight="1" spans="1:2">
      <c r="A33" s="35" t="s">
        <v>401</v>
      </c>
      <c r="B33" s="51"/>
    </row>
    <row r="34" ht="20.05" customHeight="1" spans="1:2">
      <c r="A34" s="35" t="s">
        <v>402</v>
      </c>
      <c r="B34" s="52"/>
    </row>
    <row r="35" ht="20.5" customHeight="1" spans="1:2">
      <c r="A35" s="35" t="s">
        <v>403</v>
      </c>
      <c r="B35" s="51"/>
    </row>
    <row r="36" ht="18.75" customHeight="1" spans="1:1">
      <c r="A36" s="66" t="s">
        <v>404</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3" sqref="B33"/>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3" t="s">
        <v>405</v>
      </c>
      <c r="B3" s="37"/>
    </row>
    <row r="4" ht="20.05" customHeight="1" spans="1:2">
      <c r="A4" s="35" t="s">
        <v>406</v>
      </c>
      <c r="B4" s="37"/>
    </row>
    <row r="5" ht="20.05" customHeight="1" spans="1:2">
      <c r="A5" s="35" t="s">
        <v>407</v>
      </c>
      <c r="B5" s="51"/>
    </row>
    <row r="6" ht="20.05" customHeight="1" spans="1:2">
      <c r="A6" s="35" t="s">
        <v>408</v>
      </c>
      <c r="B6" s="52"/>
    </row>
    <row r="7" ht="20.05" customHeight="1" spans="1:2">
      <c r="A7" s="35" t="s">
        <v>409</v>
      </c>
      <c r="B7" s="51"/>
    </row>
    <row r="8" ht="20.05" customHeight="1" spans="1:2">
      <c r="A8" s="33" t="s">
        <v>410</v>
      </c>
      <c r="B8" s="37"/>
    </row>
    <row r="9" ht="20.05" customHeight="1" spans="1:2">
      <c r="A9" s="35" t="s">
        <v>383</v>
      </c>
      <c r="B9" s="51"/>
    </row>
    <row r="10" ht="20.05" customHeight="1" spans="1:2">
      <c r="A10" s="35" t="s">
        <v>411</v>
      </c>
      <c r="B10" s="51"/>
    </row>
    <row r="11" ht="20.05" customHeight="1" spans="1:2">
      <c r="A11" s="35" t="s">
        <v>412</v>
      </c>
      <c r="B11" s="52"/>
    </row>
    <row r="12" ht="20.05" customHeight="1" spans="1:2">
      <c r="A12" s="35" t="s">
        <v>413</v>
      </c>
      <c r="B12" s="51"/>
    </row>
    <row r="13" ht="20.05" customHeight="1" spans="1:2">
      <c r="A13" s="35" t="s">
        <v>414</v>
      </c>
      <c r="B13" s="37"/>
    </row>
    <row r="14" ht="20.05" customHeight="1" spans="1:2">
      <c r="A14" s="35" t="s">
        <v>415</v>
      </c>
      <c r="B14" s="51"/>
    </row>
    <row r="15" ht="20.05" customHeight="1" spans="1:2">
      <c r="A15" s="33" t="s">
        <v>416</v>
      </c>
      <c r="B15" s="51"/>
    </row>
    <row r="16" ht="20.05" customHeight="1" spans="1:2">
      <c r="A16" s="35" t="s">
        <v>417</v>
      </c>
      <c r="B16" s="51"/>
    </row>
    <row r="17" ht="20.05" customHeight="1" spans="1:2">
      <c r="A17" s="35" t="s">
        <v>418</v>
      </c>
      <c r="B17" s="52"/>
    </row>
    <row r="18" ht="20.05" customHeight="1" spans="1:2">
      <c r="A18" s="35" t="s">
        <v>419</v>
      </c>
      <c r="B18" s="52"/>
    </row>
    <row r="19" ht="20.05" customHeight="1" spans="1:2">
      <c r="A19" s="33" t="s">
        <v>420</v>
      </c>
      <c r="B19" s="52"/>
    </row>
    <row r="20" ht="20.05" customHeight="1" spans="1:2">
      <c r="A20" s="35" t="s">
        <v>421</v>
      </c>
      <c r="B20" s="52"/>
    </row>
    <row r="21" ht="20.05" customHeight="1" spans="1:2">
      <c r="A21" s="35" t="s">
        <v>422</v>
      </c>
      <c r="B21" s="52"/>
    </row>
    <row r="22" ht="20.05" customHeight="1" spans="1:2">
      <c r="A22" s="35" t="s">
        <v>423</v>
      </c>
      <c r="B22" s="52"/>
    </row>
    <row r="23" ht="20.05" customHeight="1" spans="1:2">
      <c r="A23" s="33" t="s">
        <v>424</v>
      </c>
      <c r="B23" s="36">
        <v>566</v>
      </c>
    </row>
    <row r="24" ht="20.05" customHeight="1" spans="1:2">
      <c r="A24" s="35" t="s">
        <v>425</v>
      </c>
      <c r="B24" s="52"/>
    </row>
    <row r="25" ht="20.05" customHeight="1" spans="1:2">
      <c r="A25" s="35" t="s">
        <v>426</v>
      </c>
      <c r="B25" s="52"/>
    </row>
    <row r="26" ht="20.05" customHeight="1" spans="1:2">
      <c r="A26" s="35" t="s">
        <v>427</v>
      </c>
      <c r="B26" s="52"/>
    </row>
    <row r="27" ht="20.05" customHeight="1" spans="1:2">
      <c r="A27" s="35" t="s">
        <v>428</v>
      </c>
      <c r="B27" s="37">
        <v>566</v>
      </c>
    </row>
    <row r="28" ht="20.05" customHeight="1" spans="1:2">
      <c r="A28" s="31" t="s">
        <v>429</v>
      </c>
      <c r="B28" s="36">
        <v>11</v>
      </c>
    </row>
    <row r="29" ht="20.05" customHeight="1" spans="1:2">
      <c r="A29" s="33" t="s">
        <v>430</v>
      </c>
      <c r="B29" s="36">
        <v>3</v>
      </c>
    </row>
    <row r="30" ht="20.05" customHeight="1" spans="1:2">
      <c r="A30" s="35" t="s">
        <v>85</v>
      </c>
      <c r="B30" s="37"/>
    </row>
    <row r="31" ht="20.05" customHeight="1" spans="1:2">
      <c r="A31" s="35" t="s">
        <v>86</v>
      </c>
      <c r="B31" s="51"/>
    </row>
    <row r="32" ht="20.05" customHeight="1" spans="1:2">
      <c r="A32" s="35" t="s">
        <v>87</v>
      </c>
      <c r="B32" s="52"/>
    </row>
    <row r="33" ht="20.05" customHeight="1" spans="1:2">
      <c r="A33" s="35" t="s">
        <v>431</v>
      </c>
      <c r="B33" s="37"/>
    </row>
    <row r="34" ht="20.05" customHeight="1" spans="1:2">
      <c r="A34" s="35" t="s">
        <v>432</v>
      </c>
      <c r="B34" s="52"/>
    </row>
    <row r="35" ht="20.5" customHeight="1" spans="1:2">
      <c r="A35" s="35" t="s">
        <v>433</v>
      </c>
      <c r="B35" s="37"/>
    </row>
    <row r="36" ht="18.75" customHeight="1" spans="1:1">
      <c r="A36" s="66" t="s">
        <v>434</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1" sqref="B31"/>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435</v>
      </c>
      <c r="B3" s="52"/>
    </row>
    <row r="4" ht="20.05" customHeight="1" spans="1:2">
      <c r="A4" s="35" t="s">
        <v>436</v>
      </c>
      <c r="B4" s="51"/>
    </row>
    <row r="5" ht="20.05" customHeight="1" spans="1:2">
      <c r="A5" s="35" t="s">
        <v>437</v>
      </c>
      <c r="B5" s="37"/>
    </row>
    <row r="6" ht="20.05" customHeight="1" spans="1:2">
      <c r="A6" s="35" t="s">
        <v>438</v>
      </c>
      <c r="B6" s="52"/>
    </row>
    <row r="7" ht="20.05" customHeight="1" spans="1:2">
      <c r="A7" s="35" t="s">
        <v>439</v>
      </c>
      <c r="B7" s="37"/>
    </row>
    <row r="8" ht="20.05" customHeight="1" spans="1:2">
      <c r="A8" s="35" t="s">
        <v>440</v>
      </c>
      <c r="B8" s="37"/>
    </row>
    <row r="9" ht="20.05" customHeight="1" spans="1:2">
      <c r="A9" s="35" t="s">
        <v>441</v>
      </c>
      <c r="B9" s="51"/>
    </row>
    <row r="10" ht="20.05" customHeight="1" spans="1:2">
      <c r="A10" s="35" t="s">
        <v>442</v>
      </c>
      <c r="B10" s="52"/>
    </row>
    <row r="11" ht="20.05" customHeight="1" spans="1:2">
      <c r="A11" s="35" t="s">
        <v>443</v>
      </c>
      <c r="B11" s="37">
        <v>3</v>
      </c>
    </row>
    <row r="12" ht="20.05" customHeight="1" spans="1:2">
      <c r="A12" s="33" t="s">
        <v>444</v>
      </c>
      <c r="B12" s="37"/>
    </row>
    <row r="13" ht="20.05" customHeight="1" spans="1:2">
      <c r="A13" s="35" t="s">
        <v>85</v>
      </c>
      <c r="B13" s="51"/>
    </row>
    <row r="14" ht="20.05" customHeight="1" spans="1:2">
      <c r="A14" s="35" t="s">
        <v>86</v>
      </c>
      <c r="B14" s="52"/>
    </row>
    <row r="15" ht="20.05" customHeight="1" spans="1:2">
      <c r="A15" s="35" t="s">
        <v>87</v>
      </c>
      <c r="B15" s="52"/>
    </row>
    <row r="16" ht="20.05" customHeight="1" spans="1:2">
      <c r="A16" s="35" t="s">
        <v>445</v>
      </c>
      <c r="B16" s="37"/>
    </row>
    <row r="17" ht="20.05" customHeight="1" spans="1:2">
      <c r="A17" s="35" t="s">
        <v>446</v>
      </c>
      <c r="B17" s="37"/>
    </row>
    <row r="18" ht="20.05" customHeight="1" spans="1:2">
      <c r="A18" s="35" t="s">
        <v>447</v>
      </c>
      <c r="B18" s="52"/>
    </row>
    <row r="19" ht="20.05" customHeight="1" spans="1:2">
      <c r="A19" s="35" t="s">
        <v>448</v>
      </c>
      <c r="B19" s="51"/>
    </row>
    <row r="20" ht="20.05" customHeight="1" spans="1:2">
      <c r="A20" s="33" t="s">
        <v>449</v>
      </c>
      <c r="B20" s="36"/>
    </row>
    <row r="21" ht="20.05" customHeight="1" spans="1:2">
      <c r="A21" s="35" t="s">
        <v>85</v>
      </c>
      <c r="B21" s="51"/>
    </row>
    <row r="22" ht="20.05" customHeight="1" spans="1:2">
      <c r="A22" s="35" t="s">
        <v>86</v>
      </c>
      <c r="B22" s="52"/>
    </row>
    <row r="23" ht="20.05" customHeight="1" spans="1:2">
      <c r="A23" s="35" t="s">
        <v>87</v>
      </c>
      <c r="B23" s="52"/>
    </row>
    <row r="24" ht="20.05" customHeight="1" spans="1:2">
      <c r="A24" s="35" t="s">
        <v>450</v>
      </c>
      <c r="B24" s="52"/>
    </row>
    <row r="25" ht="20.05" customHeight="1" spans="1:2">
      <c r="A25" s="35" t="s">
        <v>451</v>
      </c>
      <c r="B25" s="51"/>
    </row>
    <row r="26" ht="20.05" customHeight="1" spans="1:2">
      <c r="A26" s="35" t="s">
        <v>452</v>
      </c>
      <c r="B26" s="51"/>
    </row>
    <row r="27" ht="20.05" customHeight="1" spans="1:2">
      <c r="A27" s="35" t="s">
        <v>453</v>
      </c>
      <c r="B27" s="37"/>
    </row>
    <row r="28" ht="20.05" customHeight="1" spans="1:2">
      <c r="A28" s="35" t="s">
        <v>454</v>
      </c>
      <c r="B28" s="37"/>
    </row>
    <row r="29" ht="20.05" customHeight="1" spans="1:2">
      <c r="A29" s="35" t="s">
        <v>455</v>
      </c>
      <c r="B29" s="52"/>
    </row>
    <row r="30" ht="20.05" customHeight="1" spans="1:2">
      <c r="A30" s="35" t="s">
        <v>456</v>
      </c>
      <c r="B30" s="37"/>
    </row>
    <row r="31" ht="20.05" customHeight="1" spans="1:2">
      <c r="A31" s="33" t="s">
        <v>457</v>
      </c>
      <c r="B31" s="36"/>
    </row>
    <row r="32" ht="20.05" customHeight="1" spans="1:2">
      <c r="A32" s="35" t="s">
        <v>85</v>
      </c>
      <c r="B32" s="52"/>
    </row>
    <row r="33" ht="20.05" customHeight="1" spans="1:2">
      <c r="A33" s="35" t="s">
        <v>86</v>
      </c>
      <c r="B33" s="52"/>
    </row>
    <row r="34" ht="20.05" customHeight="1" spans="1:2">
      <c r="A34" s="35" t="s">
        <v>87</v>
      </c>
      <c r="B34" s="52"/>
    </row>
    <row r="35" ht="20.5" customHeight="1" spans="1:2">
      <c r="A35" s="35" t="s">
        <v>458</v>
      </c>
      <c r="B35" s="52"/>
    </row>
    <row r="36" ht="18.75" customHeight="1" spans="1:1">
      <c r="A36" s="66" t="s">
        <v>459</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0"/>
  <sheetViews>
    <sheetView topLeftCell="A21" workbookViewId="0">
      <selection activeCell="B41" sqref="B41"/>
    </sheetView>
  </sheetViews>
  <sheetFormatPr defaultColWidth="9" defaultRowHeight="14.25" outlineLevelCol="1"/>
  <cols>
    <col min="1" max="1" width="43.5" customWidth="1"/>
    <col min="2" max="2" width="39.625" customWidth="1"/>
  </cols>
  <sheetData>
    <row r="1" ht="45.75" customHeight="1" spans="1:2">
      <c r="A1" s="191" t="s">
        <v>2</v>
      </c>
      <c r="B1" s="195"/>
    </row>
    <row r="2" ht="25.9" customHeight="1" spans="1:2">
      <c r="A2" s="14" t="s">
        <v>3</v>
      </c>
      <c r="B2" s="14" t="s">
        <v>4</v>
      </c>
    </row>
    <row r="3" ht="17.05" customHeight="1" spans="1:2">
      <c r="A3" s="31" t="s">
        <v>5</v>
      </c>
      <c r="B3" s="36">
        <f>SUM(B4:B18)</f>
        <v>128200</v>
      </c>
    </row>
    <row r="4" ht="17.05" customHeight="1" spans="1:2">
      <c r="A4" s="35" t="s">
        <v>6</v>
      </c>
      <c r="B4" s="37">
        <v>60187</v>
      </c>
    </row>
    <row r="5" ht="17.05" customHeight="1" spans="1:2">
      <c r="A5" s="35" t="s">
        <v>7</v>
      </c>
      <c r="B5" s="37">
        <v>26017</v>
      </c>
    </row>
    <row r="6" ht="17.05" customHeight="1" spans="1:2">
      <c r="A6" s="35" t="s">
        <v>8</v>
      </c>
      <c r="B6" s="37">
        <v>5146</v>
      </c>
    </row>
    <row r="7" ht="17.05" customHeight="1" spans="1:2">
      <c r="A7" s="35" t="s">
        <v>9</v>
      </c>
      <c r="B7" s="37">
        <v>12</v>
      </c>
    </row>
    <row r="8" ht="17.05" customHeight="1" spans="1:2">
      <c r="A8" s="35" t="s">
        <v>10</v>
      </c>
      <c r="B8" s="37">
        <v>11823</v>
      </c>
    </row>
    <row r="9" ht="17.05" customHeight="1" spans="1:2">
      <c r="A9" s="35" t="s">
        <v>11</v>
      </c>
      <c r="B9" s="37">
        <v>16354</v>
      </c>
    </row>
    <row r="10" ht="17.05" customHeight="1" spans="1:2">
      <c r="A10" s="35" t="s">
        <v>12</v>
      </c>
      <c r="B10" s="37">
        <v>8668</v>
      </c>
    </row>
    <row r="11" ht="17.05" customHeight="1" spans="1:2">
      <c r="A11" s="35" t="s">
        <v>13</v>
      </c>
      <c r="B11" s="37"/>
    </row>
    <row r="12" ht="17.05" customHeight="1" spans="1:2">
      <c r="A12" s="35" t="s">
        <v>14</v>
      </c>
      <c r="B12" s="37"/>
    </row>
    <row r="13" ht="17.05" customHeight="1" spans="1:2">
      <c r="A13" s="35" t="s">
        <v>15</v>
      </c>
      <c r="B13" s="37"/>
    </row>
    <row r="14" ht="17.05" customHeight="1" spans="1:2">
      <c r="A14" s="35" t="s">
        <v>16</v>
      </c>
      <c r="B14" s="37"/>
    </row>
    <row r="15" ht="17.05" customHeight="1" spans="1:2">
      <c r="A15" s="35" t="s">
        <v>17</v>
      </c>
      <c r="B15" s="37"/>
    </row>
    <row r="16" ht="17.05" customHeight="1" spans="1:2">
      <c r="A16" s="35" t="s">
        <v>18</v>
      </c>
      <c r="B16" s="196"/>
    </row>
    <row r="17" ht="17.05" customHeight="1" spans="1:2">
      <c r="A17" s="35" t="s">
        <v>19</v>
      </c>
      <c r="B17" s="37"/>
    </row>
    <row r="18" ht="17.05" customHeight="1" spans="1:2">
      <c r="A18" s="35" t="s">
        <v>20</v>
      </c>
      <c r="B18" s="37">
        <v>-7</v>
      </c>
    </row>
    <row r="19" ht="17.05" customHeight="1" spans="1:2">
      <c r="A19" s="31" t="s">
        <v>21</v>
      </c>
      <c r="B19" s="36">
        <f>SUM(B20:B27)</f>
        <v>7661</v>
      </c>
    </row>
    <row r="20" ht="17.05" customHeight="1" spans="1:2">
      <c r="A20" s="35" t="s">
        <v>22</v>
      </c>
      <c r="B20" s="37">
        <v>4977</v>
      </c>
    </row>
    <row r="21" ht="17.05" customHeight="1" spans="1:2">
      <c r="A21" s="35" t="s">
        <v>23</v>
      </c>
      <c r="B21" s="37">
        <v>268</v>
      </c>
    </row>
    <row r="22" ht="17.05" customHeight="1" spans="1:2">
      <c r="A22" s="35" t="s">
        <v>24</v>
      </c>
      <c r="B22" s="37">
        <v>140</v>
      </c>
    </row>
    <row r="23" ht="17.05" customHeight="1" spans="1:2">
      <c r="A23" s="35" t="s">
        <v>25</v>
      </c>
      <c r="B23" s="37"/>
    </row>
    <row r="24" ht="17.05" customHeight="1" spans="1:2">
      <c r="A24" s="35" t="s">
        <v>26</v>
      </c>
      <c r="B24" s="37">
        <v>2255</v>
      </c>
    </row>
    <row r="25" ht="17.05" customHeight="1" spans="1:2">
      <c r="A25" s="35" t="s">
        <v>27</v>
      </c>
      <c r="B25" s="196"/>
    </row>
    <row r="26" ht="17.05" customHeight="1" spans="1:2">
      <c r="A26" s="35" t="s">
        <v>28</v>
      </c>
      <c r="B26" s="37"/>
    </row>
    <row r="27" ht="17.05" customHeight="1" spans="1:2">
      <c r="A27" s="35" t="s">
        <v>29</v>
      </c>
      <c r="B27" s="37">
        <v>21</v>
      </c>
    </row>
    <row r="28" ht="17.05" customHeight="1" spans="1:2">
      <c r="A28" s="14" t="s">
        <v>30</v>
      </c>
      <c r="B28" s="36">
        <f>B3+B19</f>
        <v>135861</v>
      </c>
    </row>
    <row r="29" ht="17.05" customHeight="1" spans="1:2">
      <c r="A29" s="31" t="s">
        <v>31</v>
      </c>
      <c r="B29" s="36">
        <f>B30+B31+B32+B33+B36+B37</f>
        <v>105695</v>
      </c>
    </row>
    <row r="30" ht="17.05" customHeight="1" spans="1:2">
      <c r="A30" s="33" t="s">
        <v>32</v>
      </c>
      <c r="B30" s="37">
        <v>24980</v>
      </c>
    </row>
    <row r="31" ht="17.05" customHeight="1" spans="1:2">
      <c r="A31" s="33" t="s">
        <v>33</v>
      </c>
      <c r="B31" s="37"/>
    </row>
    <row r="32" ht="17.05" customHeight="1" spans="1:2">
      <c r="A32" s="33" t="s">
        <v>34</v>
      </c>
      <c r="B32" s="37">
        <v>56585</v>
      </c>
    </row>
    <row r="33" ht="17.05" customHeight="1" spans="1:2">
      <c r="A33" s="31" t="s">
        <v>35</v>
      </c>
      <c r="B33" s="36">
        <f>B34+B35</f>
        <v>1513</v>
      </c>
    </row>
    <row r="34" ht="17.05" customHeight="1" spans="1:2">
      <c r="A34" s="35" t="s">
        <v>36</v>
      </c>
      <c r="B34" s="37"/>
    </row>
    <row r="35" ht="17.05" customHeight="1" spans="1:2">
      <c r="A35" s="35" t="s">
        <v>37</v>
      </c>
      <c r="B35" s="37">
        <v>1513</v>
      </c>
    </row>
    <row r="36" ht="17.05" customHeight="1" spans="1:2">
      <c r="A36" s="33" t="s">
        <v>38</v>
      </c>
      <c r="B36" s="37">
        <v>2970</v>
      </c>
    </row>
    <row r="37" ht="17.05" customHeight="1" spans="1:2">
      <c r="A37" s="31" t="s">
        <v>39</v>
      </c>
      <c r="B37" s="36">
        <v>19647</v>
      </c>
    </row>
    <row r="38" ht="17.05" customHeight="1" spans="1:2">
      <c r="A38" s="52"/>
      <c r="B38" s="52"/>
    </row>
    <row r="39" ht="17.45" customHeight="1" spans="1:2">
      <c r="A39" s="14" t="s">
        <v>40</v>
      </c>
      <c r="B39" s="36">
        <f>B28+B29</f>
        <v>241556</v>
      </c>
    </row>
    <row r="40" ht="18.75" customHeight="1" spans="1:1">
      <c r="A40" s="66" t="s">
        <v>41</v>
      </c>
    </row>
  </sheetData>
  <mergeCells count="2">
    <mergeCell ref="A1:B1"/>
    <mergeCell ref="A40:B40"/>
  </mergeCells>
  <pageMargins left="0.503472222222222" right="0.503472222222222" top="0.751388888888889" bottom="0.751388888888889" header="0" footer="0"/>
  <pageSetup paperSize="9"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topLeftCell="A17" workbookViewId="0">
      <selection activeCell="B24" sqref="B24"/>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460</v>
      </c>
      <c r="B3" s="52"/>
    </row>
    <row r="4" ht="20.05" customHeight="1" spans="1:2">
      <c r="A4" s="35" t="s">
        <v>461</v>
      </c>
      <c r="B4" s="52"/>
    </row>
    <row r="5" ht="20.05" customHeight="1" spans="1:2">
      <c r="A5" s="35" t="s">
        <v>462</v>
      </c>
      <c r="B5" s="179"/>
    </row>
    <row r="6" ht="20.05" customHeight="1" spans="1:2">
      <c r="A6" s="35" t="s">
        <v>463</v>
      </c>
      <c r="B6" s="52"/>
    </row>
    <row r="7" ht="20.05" customHeight="1" spans="1:2">
      <c r="A7" s="33" t="s">
        <v>464</v>
      </c>
      <c r="B7" s="36"/>
    </row>
    <row r="8" ht="20.05" customHeight="1" spans="1:2">
      <c r="A8" s="35" t="s">
        <v>85</v>
      </c>
      <c r="B8" s="52"/>
    </row>
    <row r="9" ht="20.05" customHeight="1" spans="1:2">
      <c r="A9" s="35" t="s">
        <v>86</v>
      </c>
      <c r="B9" s="52"/>
    </row>
    <row r="10" ht="20.05" customHeight="1" spans="1:2">
      <c r="A10" s="35" t="s">
        <v>87</v>
      </c>
      <c r="B10" s="52"/>
    </row>
    <row r="11" ht="20.05" customHeight="1" spans="1:2">
      <c r="A11" s="35" t="s">
        <v>465</v>
      </c>
      <c r="B11" s="52"/>
    </row>
    <row r="12" ht="20.05" customHeight="1" spans="1:2">
      <c r="A12" s="35" t="s">
        <v>466</v>
      </c>
      <c r="B12" s="52"/>
    </row>
    <row r="13" ht="20.05" customHeight="1" spans="1:2">
      <c r="A13" s="35" t="s">
        <v>467</v>
      </c>
      <c r="B13" s="37"/>
    </row>
    <row r="14" ht="20.05" customHeight="1" spans="1:2">
      <c r="A14" s="35" t="s">
        <v>468</v>
      </c>
      <c r="B14" s="51"/>
    </row>
    <row r="15" ht="20.05" customHeight="1" spans="1:2">
      <c r="A15" s="33" t="s">
        <v>469</v>
      </c>
      <c r="B15" s="36">
        <v>8</v>
      </c>
    </row>
    <row r="16" ht="20.05" customHeight="1" spans="1:2">
      <c r="A16" s="35" t="s">
        <v>470</v>
      </c>
      <c r="B16" s="51"/>
    </row>
    <row r="17" ht="20.05" customHeight="1" spans="1:2">
      <c r="A17" s="35" t="s">
        <v>471</v>
      </c>
      <c r="B17" s="37"/>
    </row>
    <row r="18" ht="20.05" customHeight="1" spans="1:2">
      <c r="A18" s="35" t="s">
        <v>472</v>
      </c>
      <c r="B18" s="37">
        <v>8</v>
      </c>
    </row>
    <row r="19" ht="20.05" customHeight="1" spans="1:2">
      <c r="A19" s="31" t="s">
        <v>473</v>
      </c>
      <c r="B19" s="36">
        <v>11015</v>
      </c>
    </row>
    <row r="20" ht="20.05" customHeight="1" spans="1:2">
      <c r="A20" s="33" t="s">
        <v>474</v>
      </c>
      <c r="B20" s="36">
        <v>6148</v>
      </c>
    </row>
    <row r="21" ht="20.05" customHeight="1" spans="1:2">
      <c r="A21" s="35" t="s">
        <v>85</v>
      </c>
      <c r="B21" s="37"/>
    </row>
    <row r="22" ht="20.05" customHeight="1" spans="1:2">
      <c r="A22" s="35" t="s">
        <v>86</v>
      </c>
      <c r="B22" s="51">
        <v>76</v>
      </c>
    </row>
    <row r="23" ht="20.05" customHeight="1" spans="1:2">
      <c r="A23" s="35" t="s">
        <v>87</v>
      </c>
      <c r="B23" s="52"/>
    </row>
    <row r="24" ht="20.05" customHeight="1" spans="1:2">
      <c r="A24" s="35" t="s">
        <v>475</v>
      </c>
      <c r="B24" s="52"/>
    </row>
    <row r="25" ht="20.05" customHeight="1" spans="1:2">
      <c r="A25" s="35" t="s">
        <v>476</v>
      </c>
      <c r="B25" s="37"/>
    </row>
    <row r="26" ht="20.05" customHeight="1" spans="1:2">
      <c r="A26" s="35" t="s">
        <v>477</v>
      </c>
      <c r="B26" s="52"/>
    </row>
    <row r="27" ht="20.05" customHeight="1" spans="1:2">
      <c r="A27" s="35" t="s">
        <v>478</v>
      </c>
      <c r="B27" s="52"/>
    </row>
    <row r="28" ht="20.05" customHeight="1" spans="1:2">
      <c r="A28" s="35" t="s">
        <v>128</v>
      </c>
      <c r="B28" s="51"/>
    </row>
    <row r="29" ht="20.05" customHeight="1" spans="1:2">
      <c r="A29" s="35" t="s">
        <v>479</v>
      </c>
      <c r="B29" s="37"/>
    </row>
    <row r="30" ht="20.05" customHeight="1" spans="1:2">
      <c r="A30" s="35" t="s">
        <v>480</v>
      </c>
      <c r="B30" s="51"/>
    </row>
    <row r="31" ht="20.05" customHeight="1" spans="1:2">
      <c r="A31" s="35" t="s">
        <v>481</v>
      </c>
      <c r="B31" s="37"/>
    </row>
    <row r="32" ht="20.05" customHeight="1" spans="1:2">
      <c r="A32" s="35" t="s">
        <v>482</v>
      </c>
      <c r="B32" s="51"/>
    </row>
    <row r="33" ht="20.05" customHeight="1" spans="1:2">
      <c r="A33" s="35" t="s">
        <v>483</v>
      </c>
      <c r="B33" s="52"/>
    </row>
    <row r="34" ht="20.05" customHeight="1" spans="1:2">
      <c r="A34" s="35" t="s">
        <v>484</v>
      </c>
      <c r="B34" s="52"/>
    </row>
    <row r="35" ht="20.5" customHeight="1" spans="1:2">
      <c r="A35" s="35" t="s">
        <v>485</v>
      </c>
      <c r="B35" s="51"/>
    </row>
    <row r="36" ht="18.75" customHeight="1" spans="1:1">
      <c r="A36" s="66" t="s">
        <v>486</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5" sqref="B35"/>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487</v>
      </c>
      <c r="B3" s="51"/>
    </row>
    <row r="4" ht="20.05" customHeight="1" spans="1:2">
      <c r="A4" s="35" t="s">
        <v>94</v>
      </c>
      <c r="B4" s="52"/>
    </row>
    <row r="5" ht="20.05" customHeight="1" spans="1:2">
      <c r="A5" s="35" t="s">
        <v>488</v>
      </c>
      <c r="B5" s="37">
        <v>6072</v>
      </c>
    </row>
    <row r="6" ht="20.05" customHeight="1" spans="1:2">
      <c r="A6" s="33" t="s">
        <v>489</v>
      </c>
      <c r="B6" s="36">
        <v>286</v>
      </c>
    </row>
    <row r="7" ht="20.05" customHeight="1" spans="1:2">
      <c r="A7" s="35" t="s">
        <v>85</v>
      </c>
      <c r="B7" s="37"/>
    </row>
    <row r="8" ht="20.05" customHeight="1" spans="1:2">
      <c r="A8" s="35" t="s">
        <v>86</v>
      </c>
      <c r="B8" s="51"/>
    </row>
    <row r="9" ht="20.05" customHeight="1" spans="1:2">
      <c r="A9" s="35" t="s">
        <v>87</v>
      </c>
      <c r="B9" s="52"/>
    </row>
    <row r="10" ht="20.05" customHeight="1" spans="1:2">
      <c r="A10" s="35" t="s">
        <v>490</v>
      </c>
      <c r="B10" s="51"/>
    </row>
    <row r="11" ht="20.05" customHeight="1" spans="1:2">
      <c r="A11" s="35" t="s">
        <v>491</v>
      </c>
      <c r="B11" s="51"/>
    </row>
    <row r="12" ht="20.05" customHeight="1" spans="1:2">
      <c r="A12" s="35" t="s">
        <v>492</v>
      </c>
      <c r="B12" s="37">
        <v>286</v>
      </c>
    </row>
    <row r="13" ht="20.05" customHeight="1" spans="1:2">
      <c r="A13" s="35" t="s">
        <v>493</v>
      </c>
      <c r="B13" s="51"/>
    </row>
    <row r="14" ht="20.05" customHeight="1" spans="1:2">
      <c r="A14" s="33" t="s">
        <v>494</v>
      </c>
      <c r="B14" s="52"/>
    </row>
    <row r="15" ht="20.05" customHeight="1" spans="1:2">
      <c r="A15" s="35" t="s">
        <v>495</v>
      </c>
      <c r="B15" s="52"/>
    </row>
    <row r="16" ht="20.05" customHeight="1" spans="1:2">
      <c r="A16" s="33" t="s">
        <v>496</v>
      </c>
      <c r="B16" s="36">
        <v>2882</v>
      </c>
    </row>
    <row r="17" ht="20.05" customHeight="1" spans="1:2">
      <c r="A17" s="35" t="s">
        <v>497</v>
      </c>
      <c r="B17" s="37">
        <v>63</v>
      </c>
    </row>
    <row r="18" ht="20.05" customHeight="1" spans="1:2">
      <c r="A18" s="35" t="s">
        <v>498</v>
      </c>
      <c r="B18" s="37">
        <v>35</v>
      </c>
    </row>
    <row r="19" ht="20.05" customHeight="1" spans="1:2">
      <c r="A19" s="35" t="s">
        <v>499</v>
      </c>
      <c r="B19" s="51"/>
    </row>
    <row r="20" ht="20.05" customHeight="1" spans="1:2">
      <c r="A20" s="35" t="s">
        <v>500</v>
      </c>
      <c r="B20" s="37">
        <v>1096</v>
      </c>
    </row>
    <row r="21" ht="20.05" customHeight="1" spans="1:2">
      <c r="A21" s="35" t="s">
        <v>501</v>
      </c>
      <c r="B21" s="37">
        <v>1253</v>
      </c>
    </row>
    <row r="22" ht="20.05" customHeight="1" spans="1:2">
      <c r="A22" s="35" t="s">
        <v>502</v>
      </c>
      <c r="B22" s="37">
        <v>435</v>
      </c>
    </row>
    <row r="23" ht="20.05" customHeight="1" spans="1:2">
      <c r="A23" s="35" t="s">
        <v>503</v>
      </c>
      <c r="B23" s="52"/>
    </row>
    <row r="24" ht="20.05" customHeight="1" spans="1:2">
      <c r="A24" s="35" t="s">
        <v>504</v>
      </c>
      <c r="B24" s="179"/>
    </row>
    <row r="25" ht="20.05" customHeight="1" spans="1:2">
      <c r="A25" s="33" t="s">
        <v>505</v>
      </c>
      <c r="B25" s="52"/>
    </row>
    <row r="26" ht="20.05" customHeight="1" spans="1:2">
      <c r="A26" s="35" t="s">
        <v>506</v>
      </c>
      <c r="B26" s="52"/>
    </row>
    <row r="27" ht="20.05" customHeight="1" spans="1:2">
      <c r="A27" s="35" t="s">
        <v>507</v>
      </c>
      <c r="B27" s="52"/>
    </row>
    <row r="28" ht="20.05" customHeight="1" spans="1:2">
      <c r="A28" s="35" t="s">
        <v>508</v>
      </c>
      <c r="B28" s="52"/>
    </row>
    <row r="29" ht="20.05" customHeight="1" spans="1:2">
      <c r="A29" s="33" t="s">
        <v>509</v>
      </c>
      <c r="B29" s="36">
        <v>731</v>
      </c>
    </row>
    <row r="30" ht="20.05" customHeight="1" spans="1:2">
      <c r="A30" s="35" t="s">
        <v>510</v>
      </c>
      <c r="B30" s="52"/>
    </row>
    <row r="31" ht="20.05" customHeight="1" spans="1:2">
      <c r="A31" s="35" t="s">
        <v>511</v>
      </c>
      <c r="B31" s="179">
        <v>100</v>
      </c>
    </row>
    <row r="32" ht="20.05" customHeight="1" spans="1:2">
      <c r="A32" s="35" t="s">
        <v>512</v>
      </c>
      <c r="B32" s="179">
        <v>1</v>
      </c>
    </row>
    <row r="33" ht="20.05" customHeight="1" spans="1:2">
      <c r="A33" s="35" t="s">
        <v>513</v>
      </c>
      <c r="B33" s="179">
        <v>18</v>
      </c>
    </row>
    <row r="34" ht="20.05" customHeight="1" spans="1:2">
      <c r="A34" s="35" t="s">
        <v>514</v>
      </c>
      <c r="B34" s="52"/>
    </row>
    <row r="35" ht="20.5" customHeight="1" spans="1:2">
      <c r="A35" s="35" t="s">
        <v>515</v>
      </c>
      <c r="B35" s="52"/>
    </row>
    <row r="36" ht="18.75" customHeight="1" spans="1:1">
      <c r="A36" s="66" t="s">
        <v>516</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7"/>
  <sheetViews>
    <sheetView workbookViewId="0">
      <selection activeCell="B34" sqref="B34:B35"/>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517</v>
      </c>
      <c r="B3" s="51"/>
    </row>
    <row r="4" ht="20.05" customHeight="1" spans="1:2">
      <c r="A4" s="35" t="s">
        <v>518</v>
      </c>
      <c r="B4" s="52"/>
    </row>
    <row r="5" ht="20.05" customHeight="1" spans="1:2">
      <c r="A5" s="35" t="s">
        <v>519</v>
      </c>
      <c r="B5" s="37">
        <v>612</v>
      </c>
    </row>
    <row r="6" ht="20.05" customHeight="1" spans="1:2">
      <c r="A6" s="33" t="s">
        <v>520</v>
      </c>
      <c r="B6" s="36">
        <v>126</v>
      </c>
    </row>
    <row r="7" ht="20.05" customHeight="1" spans="1:2">
      <c r="A7" s="35" t="s">
        <v>521</v>
      </c>
      <c r="B7" s="37">
        <v>10</v>
      </c>
    </row>
    <row r="8" ht="20.05" customHeight="1" spans="1:2">
      <c r="A8" s="35" t="s">
        <v>522</v>
      </c>
      <c r="B8" s="37"/>
    </row>
    <row r="9" ht="20.05" customHeight="1" spans="1:2">
      <c r="A9" s="35" t="s">
        <v>523</v>
      </c>
      <c r="B9" s="52"/>
    </row>
    <row r="10" ht="20.05" customHeight="1" spans="1:2">
      <c r="A10" s="35" t="s">
        <v>524</v>
      </c>
      <c r="B10" s="179">
        <v>55</v>
      </c>
    </row>
    <row r="11" ht="20.05" customHeight="1" spans="1:2">
      <c r="A11" s="35" t="s">
        <v>525</v>
      </c>
      <c r="B11" s="179"/>
    </row>
    <row r="12" ht="20.05" customHeight="1" spans="1:2">
      <c r="A12" s="35" t="s">
        <v>526</v>
      </c>
      <c r="B12" s="179"/>
    </row>
    <row r="13" ht="20.05" customHeight="1" spans="1:2">
      <c r="A13" s="35" t="s">
        <v>527</v>
      </c>
      <c r="B13" s="179"/>
    </row>
    <row r="14" ht="20.05" customHeight="1" spans="1:2">
      <c r="A14" s="35" t="s">
        <v>528</v>
      </c>
      <c r="B14" s="51">
        <v>61</v>
      </c>
    </row>
    <row r="15" ht="20.05" customHeight="1" spans="1:2">
      <c r="A15" s="33" t="s">
        <v>529</v>
      </c>
      <c r="B15" s="36"/>
    </row>
    <row r="16" ht="20.05" customHeight="1" spans="1:2">
      <c r="A16" s="35" t="s">
        <v>530</v>
      </c>
      <c r="B16" s="51"/>
    </row>
    <row r="17" ht="20.05" customHeight="1" spans="1:2">
      <c r="A17" s="35" t="s">
        <v>531</v>
      </c>
      <c r="B17" s="37"/>
    </row>
    <row r="18" ht="20.05" customHeight="1" spans="1:2">
      <c r="A18" s="35" t="s">
        <v>532</v>
      </c>
      <c r="B18" s="37"/>
    </row>
    <row r="19" ht="20.05" customHeight="1" spans="1:2">
      <c r="A19" s="35" t="s">
        <v>533</v>
      </c>
      <c r="B19" s="51"/>
    </row>
    <row r="20" ht="20.05" customHeight="1" spans="1:2">
      <c r="A20" s="35" t="s">
        <v>534</v>
      </c>
      <c r="B20" s="37"/>
    </row>
    <row r="21" ht="20.05" customHeight="1" spans="1:2">
      <c r="A21" s="35" t="s">
        <v>535</v>
      </c>
      <c r="B21" s="51"/>
    </row>
    <row r="22" ht="20.05" customHeight="1" spans="1:2">
      <c r="A22" s="33" t="s">
        <v>536</v>
      </c>
      <c r="B22" s="36">
        <v>5</v>
      </c>
    </row>
    <row r="23" ht="20.05" customHeight="1" spans="1:2">
      <c r="A23" s="35" t="s">
        <v>537</v>
      </c>
      <c r="B23" s="51">
        <v>5</v>
      </c>
    </row>
    <row r="24" ht="20.05" customHeight="1" spans="1:2">
      <c r="A24" s="35" t="s">
        <v>538</v>
      </c>
      <c r="B24" s="51"/>
    </row>
    <row r="25" ht="20.05" customHeight="1" spans="1:2">
      <c r="A25" s="35" t="s">
        <v>539</v>
      </c>
      <c r="B25" s="52"/>
    </row>
    <row r="26" ht="20.05" customHeight="1" spans="1:2">
      <c r="A26" s="35" t="s">
        <v>540</v>
      </c>
      <c r="B26" s="37"/>
    </row>
    <row r="27" ht="20.05" customHeight="1" spans="1:2">
      <c r="A27" s="35" t="s">
        <v>541</v>
      </c>
      <c r="B27" s="37"/>
    </row>
    <row r="28" ht="20.05" customHeight="1" spans="1:2">
      <c r="A28" s="35" t="s">
        <v>542</v>
      </c>
      <c r="B28" s="51"/>
    </row>
    <row r="29" ht="20.05" customHeight="1" spans="1:2">
      <c r="A29" s="35" t="s">
        <v>543</v>
      </c>
      <c r="B29" s="37"/>
    </row>
    <row r="30" ht="20.05" customHeight="1" spans="1:2">
      <c r="A30" s="33" t="s">
        <v>544</v>
      </c>
      <c r="B30" s="36">
        <v>45</v>
      </c>
    </row>
    <row r="31" ht="20.05" customHeight="1" spans="1:2">
      <c r="A31" s="35" t="s">
        <v>85</v>
      </c>
      <c r="B31" s="51"/>
    </row>
    <row r="32" ht="20.05" customHeight="1" spans="1:2">
      <c r="A32" s="35" t="s">
        <v>86</v>
      </c>
      <c r="B32" s="52"/>
    </row>
    <row r="33" ht="20.05" customHeight="1" spans="1:2">
      <c r="A33" s="35" t="s">
        <v>87</v>
      </c>
      <c r="B33" s="52"/>
    </row>
    <row r="34" ht="20.05" customHeight="1" spans="1:2">
      <c r="A34" s="35" t="s">
        <v>545</v>
      </c>
      <c r="B34" s="51"/>
    </row>
    <row r="35" ht="20.05" customHeight="1" spans="1:2">
      <c r="A35" s="35" t="s">
        <v>546</v>
      </c>
      <c r="B35" s="51"/>
    </row>
    <row r="36" ht="20.5" customHeight="1" spans="1:2">
      <c r="A36" s="35" t="s">
        <v>547</v>
      </c>
      <c r="B36" s="51"/>
    </row>
    <row r="37" ht="18.75" customHeight="1" spans="1:1">
      <c r="A37" s="66" t="s">
        <v>548</v>
      </c>
    </row>
  </sheetData>
  <mergeCells count="2">
    <mergeCell ref="A1:B1"/>
    <mergeCell ref="A37:B37"/>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5" sqref="B35"/>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549</v>
      </c>
      <c r="B3" s="179">
        <v>36</v>
      </c>
    </row>
    <row r="4" ht="20.05" customHeight="1" spans="1:2">
      <c r="A4" s="35" t="s">
        <v>550</v>
      </c>
      <c r="B4" s="51">
        <v>9</v>
      </c>
    </row>
    <row r="5" ht="20.05" customHeight="1" spans="1:2">
      <c r="A5" s="33" t="s">
        <v>551</v>
      </c>
      <c r="B5" s="51"/>
    </row>
    <row r="6" ht="20.05" customHeight="1" spans="1:2">
      <c r="A6" s="35" t="s">
        <v>85</v>
      </c>
      <c r="B6" s="51"/>
    </row>
    <row r="7" ht="20.05" customHeight="1" spans="1:2">
      <c r="A7" s="35" t="s">
        <v>86</v>
      </c>
      <c r="B7" s="51"/>
    </row>
    <row r="8" ht="20.05" customHeight="1" spans="1:2">
      <c r="A8" s="35" t="s">
        <v>87</v>
      </c>
      <c r="B8" s="52"/>
    </row>
    <row r="9" ht="20.05" customHeight="1" spans="1:2">
      <c r="A9" s="35" t="s">
        <v>552</v>
      </c>
      <c r="B9" s="51"/>
    </row>
    <row r="10" ht="20.05" customHeight="1" spans="1:2">
      <c r="A10" s="33" t="s">
        <v>553</v>
      </c>
      <c r="B10" s="183">
        <v>236</v>
      </c>
    </row>
    <row r="11" ht="20.05" customHeight="1" spans="1:2">
      <c r="A11" s="35" t="s">
        <v>554</v>
      </c>
      <c r="B11" s="179">
        <v>136</v>
      </c>
    </row>
    <row r="12" ht="20.05" customHeight="1" spans="1:2">
      <c r="A12" s="35" t="s">
        <v>555</v>
      </c>
      <c r="B12" s="179">
        <v>100</v>
      </c>
    </row>
    <row r="13" ht="20.05" customHeight="1" spans="1:2">
      <c r="A13" s="33" t="s">
        <v>556</v>
      </c>
      <c r="B13" s="36">
        <v>7</v>
      </c>
    </row>
    <row r="14" ht="20.05" customHeight="1" spans="1:2">
      <c r="A14" s="35" t="s">
        <v>557</v>
      </c>
      <c r="B14" s="179">
        <v>7</v>
      </c>
    </row>
    <row r="15" ht="20.05" customHeight="1" spans="1:2">
      <c r="A15" s="35" t="s">
        <v>558</v>
      </c>
      <c r="B15" s="37"/>
    </row>
    <row r="16" ht="20.05" customHeight="1" spans="1:2">
      <c r="A16" s="33" t="s">
        <v>559</v>
      </c>
      <c r="B16" s="181">
        <v>33</v>
      </c>
    </row>
    <row r="17" ht="20.05" customHeight="1" spans="1:2">
      <c r="A17" s="35" t="s">
        <v>560</v>
      </c>
      <c r="B17" s="179">
        <v>17</v>
      </c>
    </row>
    <row r="18" ht="20.05" customHeight="1" spans="1:2">
      <c r="A18" s="35" t="s">
        <v>561</v>
      </c>
      <c r="B18" s="179">
        <v>16</v>
      </c>
    </row>
    <row r="19" ht="20.05" customHeight="1" spans="1:2">
      <c r="A19" s="33" t="s">
        <v>562</v>
      </c>
      <c r="B19" s="52"/>
    </row>
    <row r="20" ht="20.05" customHeight="1" spans="1:2">
      <c r="A20" s="35" t="s">
        <v>563</v>
      </c>
      <c r="B20" s="52"/>
    </row>
    <row r="21" ht="20.05" customHeight="1" spans="1:2">
      <c r="A21" s="35" t="s">
        <v>564</v>
      </c>
      <c r="B21" s="52"/>
    </row>
    <row r="22" ht="20.05" customHeight="1" spans="1:2">
      <c r="A22" s="33" t="s">
        <v>565</v>
      </c>
      <c r="B22" s="52"/>
    </row>
    <row r="23" ht="20.05" customHeight="1" spans="1:2">
      <c r="A23" s="35" t="s">
        <v>566</v>
      </c>
      <c r="B23" s="52"/>
    </row>
    <row r="24" ht="20.05" customHeight="1" spans="1:2">
      <c r="A24" s="35" t="s">
        <v>567</v>
      </c>
      <c r="B24" s="52"/>
    </row>
    <row r="25" ht="20.05" customHeight="1" spans="1:2">
      <c r="A25" s="33" t="s">
        <v>568</v>
      </c>
      <c r="B25" s="181"/>
    </row>
    <row r="26" ht="20.05" customHeight="1" spans="1:2">
      <c r="A26" s="35" t="s">
        <v>569</v>
      </c>
      <c r="B26" s="52"/>
    </row>
    <row r="27" ht="20.05" customHeight="1" spans="1:2">
      <c r="A27" s="35" t="s">
        <v>570</v>
      </c>
      <c r="B27" s="179"/>
    </row>
    <row r="28" ht="20.05" customHeight="1" spans="1:2">
      <c r="A28" s="35" t="s">
        <v>571</v>
      </c>
      <c r="B28" s="52"/>
    </row>
    <row r="29" ht="20.05" customHeight="1" spans="1:2">
      <c r="A29" s="33" t="s">
        <v>572</v>
      </c>
      <c r="B29" s="52"/>
    </row>
    <row r="30" ht="20.05" customHeight="1" spans="1:2">
      <c r="A30" s="35" t="s">
        <v>573</v>
      </c>
      <c r="B30" s="52"/>
    </row>
    <row r="31" ht="20.05" customHeight="1" spans="1:2">
      <c r="A31" s="35" t="s">
        <v>574</v>
      </c>
      <c r="B31" s="52"/>
    </row>
    <row r="32" ht="20.05" customHeight="1" spans="1:2">
      <c r="A32" s="35" t="s">
        <v>575</v>
      </c>
      <c r="B32" s="52"/>
    </row>
    <row r="33" ht="20.05" customHeight="1" spans="1:2">
      <c r="A33" s="33" t="s">
        <v>576</v>
      </c>
      <c r="B33" s="36">
        <v>2</v>
      </c>
    </row>
    <row r="34" ht="20.05" customHeight="1" spans="1:2">
      <c r="A34" s="35" t="s">
        <v>85</v>
      </c>
      <c r="B34" s="51"/>
    </row>
    <row r="35" ht="20.5" customHeight="1" spans="1:2">
      <c r="A35" s="35" t="s">
        <v>86</v>
      </c>
      <c r="B35" s="51"/>
    </row>
    <row r="36" ht="18.75" customHeight="1" spans="1:1">
      <c r="A36" s="66" t="s">
        <v>577</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7" sqref="B37"/>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87</v>
      </c>
      <c r="B3" s="52"/>
    </row>
    <row r="4" ht="20.05" customHeight="1" spans="1:2">
      <c r="A4" s="35" t="s">
        <v>578</v>
      </c>
      <c r="B4" s="37">
        <v>2</v>
      </c>
    </row>
    <row r="5" ht="20.05" customHeight="1" spans="1:2">
      <c r="A5" s="35" t="s">
        <v>579</v>
      </c>
      <c r="B5" s="51"/>
    </row>
    <row r="6" ht="20.05" customHeight="1" spans="1:2">
      <c r="A6" s="35" t="s">
        <v>94</v>
      </c>
      <c r="B6" s="52"/>
    </row>
    <row r="7" ht="20.05" customHeight="1" spans="1:2">
      <c r="A7" s="35" t="s">
        <v>580</v>
      </c>
      <c r="B7" s="51"/>
    </row>
    <row r="8" ht="20.05" customHeight="1" spans="1:2">
      <c r="A8" s="33" t="s">
        <v>581</v>
      </c>
      <c r="B8" s="181">
        <v>30</v>
      </c>
    </row>
    <row r="9" ht="20.05" customHeight="1" spans="1:2">
      <c r="A9" s="35" t="s">
        <v>582</v>
      </c>
      <c r="B9" s="40"/>
    </row>
    <row r="10" ht="20.05" customHeight="1" spans="1:2">
      <c r="A10" s="35" t="s">
        <v>583</v>
      </c>
      <c r="B10" s="179">
        <v>30</v>
      </c>
    </row>
    <row r="11" ht="20.05" customHeight="1" spans="1:2">
      <c r="A11" s="33" t="s">
        <v>584</v>
      </c>
      <c r="B11" s="36">
        <v>484</v>
      </c>
    </row>
    <row r="12" ht="20.05" customHeight="1" spans="1:2">
      <c r="A12" s="35" t="s">
        <v>585</v>
      </c>
      <c r="B12" s="37">
        <v>484</v>
      </c>
    </row>
    <row r="13" ht="20.05" customHeight="1" spans="1:2">
      <c r="A13" s="31" t="s">
        <v>586</v>
      </c>
      <c r="B13" s="36">
        <v>2121</v>
      </c>
    </row>
    <row r="14" ht="20.05" customHeight="1" spans="1:2">
      <c r="A14" s="33" t="s">
        <v>587</v>
      </c>
      <c r="B14" s="36">
        <v>6</v>
      </c>
    </row>
    <row r="15" ht="20.05" customHeight="1" spans="1:2">
      <c r="A15" s="35" t="s">
        <v>85</v>
      </c>
      <c r="B15" s="37"/>
    </row>
    <row r="16" ht="20.05" customHeight="1" spans="1:2">
      <c r="A16" s="35" t="s">
        <v>86</v>
      </c>
      <c r="B16" s="37"/>
    </row>
    <row r="17" ht="20.05" customHeight="1" spans="1:2">
      <c r="A17" s="35" t="s">
        <v>87</v>
      </c>
      <c r="B17" s="52"/>
    </row>
    <row r="18" ht="20.05" customHeight="1" spans="1:2">
      <c r="A18" s="35" t="s">
        <v>588</v>
      </c>
      <c r="B18" s="51">
        <v>6</v>
      </c>
    </row>
    <row r="19" ht="20.05" customHeight="1" spans="1:2">
      <c r="A19" s="33" t="s">
        <v>589</v>
      </c>
      <c r="B19" s="37"/>
    </row>
    <row r="20" ht="20.05" customHeight="1" spans="1:2">
      <c r="A20" s="35" t="s">
        <v>590</v>
      </c>
      <c r="B20" s="37"/>
    </row>
    <row r="21" ht="20.05" customHeight="1" spans="1:2">
      <c r="A21" s="35" t="s">
        <v>591</v>
      </c>
      <c r="B21" s="37"/>
    </row>
    <row r="22" ht="20.05" customHeight="1" spans="1:2">
      <c r="A22" s="35" t="s">
        <v>592</v>
      </c>
      <c r="B22" s="37"/>
    </row>
    <row r="23" ht="20.05" customHeight="1" spans="1:2">
      <c r="A23" s="35" t="s">
        <v>593</v>
      </c>
      <c r="B23" s="52"/>
    </row>
    <row r="24" ht="20.05" customHeight="1" spans="1:2">
      <c r="A24" s="35" t="s">
        <v>594</v>
      </c>
      <c r="B24" s="37"/>
    </row>
    <row r="25" ht="20.05" customHeight="1" spans="1:2">
      <c r="A25" s="35" t="s">
        <v>595</v>
      </c>
      <c r="B25" s="37"/>
    </row>
    <row r="26" ht="20.05" customHeight="1" spans="1:2">
      <c r="A26" s="35" t="s">
        <v>596</v>
      </c>
      <c r="B26" s="52"/>
    </row>
    <row r="27" ht="20.05" customHeight="1" spans="1:2">
      <c r="A27" s="35" t="s">
        <v>597</v>
      </c>
      <c r="B27" s="51"/>
    </row>
    <row r="28" ht="20.05" customHeight="1" spans="1:2">
      <c r="A28" s="35" t="s">
        <v>598</v>
      </c>
      <c r="B28" s="37"/>
    </row>
    <row r="29" ht="20.05" customHeight="1" spans="1:2">
      <c r="A29" s="35" t="s">
        <v>599</v>
      </c>
      <c r="B29" s="52"/>
    </row>
    <row r="30" ht="20.05" customHeight="1" spans="1:2">
      <c r="A30" s="35" t="s">
        <v>600</v>
      </c>
      <c r="B30" s="52"/>
    </row>
    <row r="31" ht="20.05" customHeight="1" spans="1:2">
      <c r="A31" s="35" t="s">
        <v>601</v>
      </c>
      <c r="B31" s="52"/>
    </row>
    <row r="32" ht="20.05" customHeight="1" spans="1:2">
      <c r="A32" s="35" t="s">
        <v>602</v>
      </c>
      <c r="B32" s="51"/>
    </row>
    <row r="33" ht="20.05" customHeight="1" spans="1:2">
      <c r="A33" s="33" t="s">
        <v>603</v>
      </c>
      <c r="B33" s="36">
        <v>195</v>
      </c>
    </row>
    <row r="34" ht="20.05" customHeight="1" spans="1:2">
      <c r="A34" s="35" t="s">
        <v>604</v>
      </c>
      <c r="B34" s="179"/>
    </row>
    <row r="35" ht="20.5" customHeight="1" spans="1:2">
      <c r="A35" s="35" t="s">
        <v>605</v>
      </c>
      <c r="B35" s="37">
        <v>139</v>
      </c>
    </row>
    <row r="36" ht="18.75" customHeight="1" spans="1:1">
      <c r="A36" s="66" t="s">
        <v>606</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27" sqref="B27"/>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607</v>
      </c>
      <c r="B3" s="51">
        <v>56</v>
      </c>
    </row>
    <row r="4" ht="20.05" customHeight="1" spans="1:2">
      <c r="A4" s="33" t="s">
        <v>608</v>
      </c>
      <c r="B4" s="36">
        <v>363</v>
      </c>
    </row>
    <row r="5" ht="20.05" customHeight="1" spans="1:2">
      <c r="A5" s="35" t="s">
        <v>609</v>
      </c>
      <c r="B5" s="37"/>
    </row>
    <row r="6" ht="20.05" customHeight="1" spans="1:2">
      <c r="A6" s="35" t="s">
        <v>610</v>
      </c>
      <c r="B6" s="37"/>
    </row>
    <row r="7" ht="20.05" customHeight="1" spans="1:2">
      <c r="A7" s="35" t="s">
        <v>611</v>
      </c>
      <c r="B7" s="51"/>
    </row>
    <row r="8" ht="20.05" customHeight="1" spans="1:2">
      <c r="A8" s="35" t="s">
        <v>612</v>
      </c>
      <c r="B8" s="52"/>
    </row>
    <row r="9" ht="20.05" customHeight="1" spans="1:2">
      <c r="A9" s="35" t="s">
        <v>613</v>
      </c>
      <c r="B9" s="37"/>
    </row>
    <row r="10" ht="20.05" customHeight="1" spans="1:2">
      <c r="A10" s="35" t="s">
        <v>614</v>
      </c>
      <c r="B10" s="37"/>
    </row>
    <row r="11" ht="20.05" customHeight="1" spans="1:2">
      <c r="A11" s="35" t="s">
        <v>615</v>
      </c>
      <c r="B11" s="52"/>
    </row>
    <row r="12" ht="20.05" customHeight="1" spans="1:2">
      <c r="A12" s="35" t="s">
        <v>616</v>
      </c>
      <c r="B12" s="37">
        <v>9</v>
      </c>
    </row>
    <row r="13" ht="20.05" customHeight="1" spans="1:2">
      <c r="A13" s="35" t="s">
        <v>617</v>
      </c>
      <c r="B13" s="37">
        <v>12</v>
      </c>
    </row>
    <row r="14" ht="20.05" customHeight="1" spans="1:2">
      <c r="A14" s="35" t="s">
        <v>618</v>
      </c>
      <c r="B14" s="37">
        <v>285</v>
      </c>
    </row>
    <row r="15" ht="20.05" customHeight="1" spans="1:2">
      <c r="A15" s="35" t="s">
        <v>619</v>
      </c>
      <c r="B15" s="37">
        <v>57</v>
      </c>
    </row>
    <row r="16" ht="20.05" customHeight="1" spans="1:2">
      <c r="A16" s="33" t="s">
        <v>620</v>
      </c>
      <c r="B16" s="36">
        <v>94</v>
      </c>
    </row>
    <row r="17" ht="20.05" customHeight="1" spans="1:2">
      <c r="A17" s="35" t="s">
        <v>621</v>
      </c>
      <c r="B17" s="51"/>
    </row>
    <row r="18" ht="20.05" customHeight="1" spans="1:2">
      <c r="A18" s="35" t="s">
        <v>622</v>
      </c>
      <c r="B18" s="37">
        <v>1</v>
      </c>
    </row>
    <row r="19" ht="20.05" customHeight="1" spans="1:2">
      <c r="A19" s="35" t="s">
        <v>623</v>
      </c>
      <c r="B19" s="51">
        <v>93</v>
      </c>
    </row>
    <row r="20" ht="20.05" customHeight="1" spans="1:2">
      <c r="A20" s="33" t="s">
        <v>624</v>
      </c>
      <c r="B20" s="36">
        <v>1066</v>
      </c>
    </row>
    <row r="21" ht="20.05" customHeight="1" spans="1:2">
      <c r="A21" s="35" t="s">
        <v>625</v>
      </c>
      <c r="B21" s="37">
        <v>82</v>
      </c>
    </row>
    <row r="22" ht="20.05" customHeight="1" spans="1:2">
      <c r="A22" s="35" t="s">
        <v>626</v>
      </c>
      <c r="B22" s="37">
        <v>307</v>
      </c>
    </row>
    <row r="23" ht="20.05" customHeight="1" spans="1:2">
      <c r="A23" s="35" t="s">
        <v>627</v>
      </c>
      <c r="B23" s="37">
        <v>577</v>
      </c>
    </row>
    <row r="24" ht="20.05" customHeight="1" spans="1:2">
      <c r="A24" s="35" t="s">
        <v>628</v>
      </c>
      <c r="B24" s="51">
        <v>37</v>
      </c>
    </row>
    <row r="25" ht="20.05" customHeight="1" spans="1:2">
      <c r="A25" s="33" t="s">
        <v>629</v>
      </c>
      <c r="B25" s="36"/>
    </row>
    <row r="26" ht="20.05" customHeight="1" spans="1:2">
      <c r="A26" s="35" t="s">
        <v>630</v>
      </c>
      <c r="B26" s="37"/>
    </row>
    <row r="27" ht="20.05" customHeight="1" spans="1:2">
      <c r="A27" s="35" t="s">
        <v>631</v>
      </c>
      <c r="B27" s="37"/>
    </row>
    <row r="28" ht="20.05" customHeight="1" spans="1:2">
      <c r="A28" s="35" t="s">
        <v>632</v>
      </c>
      <c r="B28" s="52"/>
    </row>
    <row r="29" ht="20.05" customHeight="1" spans="1:2">
      <c r="A29" s="33" t="s">
        <v>633</v>
      </c>
      <c r="B29" s="180">
        <v>217</v>
      </c>
    </row>
    <row r="30" ht="20.05" customHeight="1" spans="1:2">
      <c r="A30" s="35" t="s">
        <v>634</v>
      </c>
      <c r="B30" s="51">
        <v>217</v>
      </c>
    </row>
    <row r="31" ht="20.05" customHeight="1" spans="1:2">
      <c r="A31" s="35" t="s">
        <v>635</v>
      </c>
      <c r="B31" s="52"/>
    </row>
    <row r="32" ht="20.5" customHeight="1" spans="1:2">
      <c r="A32" s="35" t="s">
        <v>636</v>
      </c>
      <c r="B32" s="179"/>
    </row>
    <row r="33" ht="20.05" customHeight="1" spans="1:2">
      <c r="A33" s="33" t="s">
        <v>637</v>
      </c>
      <c r="B33" s="180">
        <v>12</v>
      </c>
    </row>
    <row r="34" ht="20.05" customHeight="1" spans="1:2">
      <c r="A34" s="35" t="s">
        <v>638</v>
      </c>
      <c r="B34" s="51">
        <v>12</v>
      </c>
    </row>
    <row r="35" ht="20.05" customHeight="1" spans="1:2">
      <c r="A35" s="35" t="s">
        <v>639</v>
      </c>
      <c r="B35" s="52"/>
    </row>
    <row r="36" ht="18.75" customHeight="1" spans="1:1">
      <c r="A36" s="66" t="s">
        <v>640</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A36" sqref="A36:B36"/>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3" t="s">
        <v>641</v>
      </c>
      <c r="B3" s="36"/>
    </row>
    <row r="4" ht="20.05" customHeight="1" spans="1:2">
      <c r="A4" s="35" t="s">
        <v>85</v>
      </c>
      <c r="B4" s="51"/>
    </row>
    <row r="5" ht="20.05" customHeight="1" spans="1:2">
      <c r="A5" s="35" t="s">
        <v>86</v>
      </c>
      <c r="B5" s="51"/>
    </row>
    <row r="6" ht="20.05" customHeight="1" spans="1:2">
      <c r="A6" s="35" t="s">
        <v>87</v>
      </c>
      <c r="B6" s="52"/>
    </row>
    <row r="7" ht="20.05" customHeight="1" spans="1:2">
      <c r="A7" s="35" t="s">
        <v>128</v>
      </c>
      <c r="B7" s="51"/>
    </row>
    <row r="8" ht="20.05" customHeight="1" spans="1:2">
      <c r="A8" s="35" t="s">
        <v>642</v>
      </c>
      <c r="B8" s="51"/>
    </row>
    <row r="9" ht="20.05" customHeight="1" spans="1:2">
      <c r="A9" s="35" t="s">
        <v>643</v>
      </c>
      <c r="B9" s="37"/>
    </row>
    <row r="10" ht="20.05" customHeight="1" spans="1:2">
      <c r="A10" s="35" t="s">
        <v>94</v>
      </c>
      <c r="B10" s="52"/>
    </row>
    <row r="11" ht="20.05" customHeight="1" spans="1:2">
      <c r="A11" s="35" t="s">
        <v>644</v>
      </c>
      <c r="B11" s="51"/>
    </row>
    <row r="12" ht="20.05" customHeight="1" spans="1:2">
      <c r="A12" s="33" t="s">
        <v>645</v>
      </c>
      <c r="B12" s="51"/>
    </row>
    <row r="13" ht="20.05" customHeight="1" spans="1:2">
      <c r="A13" s="35" t="s">
        <v>646</v>
      </c>
      <c r="B13" s="51"/>
    </row>
    <row r="14" ht="20.05" customHeight="1" spans="1:2">
      <c r="A14" s="33" t="s">
        <v>647</v>
      </c>
      <c r="B14" s="36">
        <v>1</v>
      </c>
    </row>
    <row r="15" ht="20.05" customHeight="1" spans="1:2">
      <c r="A15" s="35" t="s">
        <v>648</v>
      </c>
      <c r="B15" s="37">
        <v>1</v>
      </c>
    </row>
    <row r="16" ht="20.05" customHeight="1" spans="1:2">
      <c r="A16" s="35" t="s">
        <v>649</v>
      </c>
      <c r="B16" s="52"/>
    </row>
    <row r="17" ht="20.05" customHeight="1" spans="1:2">
      <c r="A17" s="33" t="s">
        <v>650</v>
      </c>
      <c r="B17" s="36">
        <v>167</v>
      </c>
    </row>
    <row r="18" ht="20.05" customHeight="1" spans="1:2">
      <c r="A18" s="35" t="s">
        <v>651</v>
      </c>
      <c r="B18" s="37">
        <v>167</v>
      </c>
    </row>
    <row r="19" ht="20.05" customHeight="1" spans="1:2">
      <c r="A19" s="31" t="s">
        <v>652</v>
      </c>
      <c r="B19" s="36">
        <v>245</v>
      </c>
    </row>
    <row r="20" ht="20.05" customHeight="1" spans="1:2">
      <c r="A20" s="33" t="s">
        <v>653</v>
      </c>
      <c r="B20" s="36">
        <v>7</v>
      </c>
    </row>
    <row r="21" ht="20.05" customHeight="1" spans="1:2">
      <c r="A21" s="35" t="s">
        <v>85</v>
      </c>
      <c r="B21" s="37"/>
    </row>
    <row r="22" ht="20.05" customHeight="1" spans="1:2">
      <c r="A22" s="35" t="s">
        <v>86</v>
      </c>
      <c r="B22" s="37">
        <v>7</v>
      </c>
    </row>
    <row r="23" ht="20.05" customHeight="1" spans="1:2">
      <c r="A23" s="35" t="s">
        <v>87</v>
      </c>
      <c r="B23" s="52"/>
    </row>
    <row r="24" ht="20.05" customHeight="1" spans="1:2">
      <c r="A24" s="35" t="s">
        <v>654</v>
      </c>
      <c r="B24" s="51"/>
    </row>
    <row r="25" ht="20.05" customHeight="1" spans="1:2">
      <c r="A25" s="35" t="s">
        <v>655</v>
      </c>
      <c r="B25" s="51"/>
    </row>
    <row r="26" ht="20.05" customHeight="1" spans="1:2">
      <c r="A26" s="35" t="s">
        <v>656</v>
      </c>
      <c r="B26" s="52"/>
    </row>
    <row r="27" ht="20.05" customHeight="1" spans="1:2">
      <c r="A27" s="35" t="s">
        <v>657</v>
      </c>
      <c r="B27" s="52"/>
    </row>
    <row r="28" ht="20.05" customHeight="1" spans="1:2">
      <c r="A28" s="35" t="s">
        <v>658</v>
      </c>
      <c r="B28" s="52"/>
    </row>
    <row r="29" ht="20.05" customHeight="1" spans="1:2">
      <c r="A29" s="35" t="s">
        <v>659</v>
      </c>
      <c r="B29" s="51"/>
    </row>
    <row r="30" ht="20.05" customHeight="1" spans="1:2">
      <c r="A30" s="33" t="s">
        <v>660</v>
      </c>
      <c r="B30" s="180">
        <v>3</v>
      </c>
    </row>
    <row r="31" ht="20.05" customHeight="1" spans="1:2">
      <c r="A31" s="35" t="s">
        <v>661</v>
      </c>
      <c r="B31" s="52"/>
    </row>
    <row r="32" ht="20.05" customHeight="1" spans="1:2">
      <c r="A32" s="35" t="s">
        <v>662</v>
      </c>
      <c r="B32" s="52"/>
    </row>
    <row r="33" ht="20.05" customHeight="1" spans="1:2">
      <c r="A33" s="35" t="s">
        <v>663</v>
      </c>
      <c r="B33" s="51">
        <v>3</v>
      </c>
    </row>
    <row r="34" ht="20.05" customHeight="1" spans="1:2">
      <c r="A34" s="33" t="s">
        <v>664</v>
      </c>
      <c r="B34" s="36">
        <v>100</v>
      </c>
    </row>
    <row r="35" ht="20.5" customHeight="1" spans="1:2">
      <c r="A35" s="35" t="s">
        <v>665</v>
      </c>
      <c r="B35" s="37"/>
    </row>
    <row r="36" ht="18.75" customHeight="1" spans="1:1">
      <c r="A36" s="66" t="s">
        <v>666</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9" sqref="B9:B12"/>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667</v>
      </c>
      <c r="B3" s="37">
        <v>100</v>
      </c>
    </row>
    <row r="4" ht="20.05" customHeight="1" spans="1:2">
      <c r="A4" s="35" t="s">
        <v>668</v>
      </c>
      <c r="B4" s="179"/>
    </row>
    <row r="5" ht="20.05" customHeight="1" spans="1:2">
      <c r="A5" s="35" t="s">
        <v>669</v>
      </c>
      <c r="B5" s="51"/>
    </row>
    <row r="6" ht="20.05" customHeight="1" spans="1:2">
      <c r="A6" s="35" t="s">
        <v>670</v>
      </c>
      <c r="B6" s="52"/>
    </row>
    <row r="7" ht="20.05" customHeight="1" spans="1:2">
      <c r="A7" s="35" t="s">
        <v>671</v>
      </c>
      <c r="B7" s="52"/>
    </row>
    <row r="8" ht="20.05" customHeight="1" spans="1:2">
      <c r="A8" s="35" t="s">
        <v>672</v>
      </c>
      <c r="B8" s="52"/>
    </row>
    <row r="9" ht="20.05" customHeight="1" spans="1:2">
      <c r="A9" s="35" t="s">
        <v>673</v>
      </c>
      <c r="B9" s="37"/>
    </row>
    <row r="10" ht="20.05" customHeight="1" spans="1:2">
      <c r="A10" s="33" t="s">
        <v>674</v>
      </c>
      <c r="B10" s="180"/>
    </row>
    <row r="11" ht="20.05" customHeight="1" spans="1:2">
      <c r="A11" s="35" t="s">
        <v>675</v>
      </c>
      <c r="B11" s="52"/>
    </row>
    <row r="12" ht="20.05" customHeight="1" spans="1:2">
      <c r="A12" s="35" t="s">
        <v>676</v>
      </c>
      <c r="B12" s="51"/>
    </row>
    <row r="13" ht="20.05" customHeight="1" spans="1:2">
      <c r="A13" s="35" t="s">
        <v>677</v>
      </c>
      <c r="B13" s="52"/>
    </row>
    <row r="14" ht="20.05" customHeight="1" spans="1:2">
      <c r="A14" s="35" t="s">
        <v>678</v>
      </c>
      <c r="B14" s="52"/>
    </row>
    <row r="15" ht="20.05" customHeight="1" spans="1:2">
      <c r="A15" s="33" t="s">
        <v>679</v>
      </c>
      <c r="B15" s="51"/>
    </row>
    <row r="16" ht="20.05" customHeight="1" spans="1:2">
      <c r="A16" s="35" t="s">
        <v>680</v>
      </c>
      <c r="B16" s="52"/>
    </row>
    <row r="17" ht="20.05" customHeight="1" spans="1:2">
      <c r="A17" s="35" t="s">
        <v>681</v>
      </c>
      <c r="B17" s="52"/>
    </row>
    <row r="18" ht="20.05" customHeight="1" spans="1:2">
      <c r="A18" s="35" t="s">
        <v>682</v>
      </c>
      <c r="B18" s="52"/>
    </row>
    <row r="19" ht="20.05" customHeight="1" spans="1:2">
      <c r="A19" s="35" t="s">
        <v>683</v>
      </c>
      <c r="B19" s="52"/>
    </row>
    <row r="20" ht="20.05" customHeight="1" spans="1:2">
      <c r="A20" s="35" t="s">
        <v>684</v>
      </c>
      <c r="B20" s="51"/>
    </row>
    <row r="21" ht="20.05" customHeight="1" spans="1:2">
      <c r="A21" s="35" t="s">
        <v>685</v>
      </c>
      <c r="B21" s="52"/>
    </row>
    <row r="22" ht="20.05" customHeight="1" spans="1:2">
      <c r="A22" s="33" t="s">
        <v>686</v>
      </c>
      <c r="B22" s="52"/>
    </row>
    <row r="23" ht="20.05" customHeight="1" spans="1:2">
      <c r="A23" s="35" t="s">
        <v>687</v>
      </c>
      <c r="B23" s="52"/>
    </row>
    <row r="24" ht="20.05" customHeight="1" spans="1:2">
      <c r="A24" s="35" t="s">
        <v>688</v>
      </c>
      <c r="B24" s="52"/>
    </row>
    <row r="25" ht="20.05" customHeight="1" spans="1:2">
      <c r="A25" s="35" t="s">
        <v>689</v>
      </c>
      <c r="B25" s="52"/>
    </row>
    <row r="26" ht="20.05" customHeight="1" spans="1:2">
      <c r="A26" s="35" t="s">
        <v>690</v>
      </c>
      <c r="B26" s="52"/>
    </row>
    <row r="27" ht="20.05" customHeight="1" spans="1:2">
      <c r="A27" s="35" t="s">
        <v>691</v>
      </c>
      <c r="B27" s="52"/>
    </row>
    <row r="28" ht="20.05" customHeight="1" spans="1:2">
      <c r="A28" s="33" t="s">
        <v>692</v>
      </c>
      <c r="B28" s="52"/>
    </row>
    <row r="29" ht="20.05" customHeight="1" spans="1:2">
      <c r="A29" s="35" t="s">
        <v>693</v>
      </c>
      <c r="B29" s="52"/>
    </row>
    <row r="30" ht="20.05" customHeight="1" spans="1:2">
      <c r="A30" s="35" t="s">
        <v>694</v>
      </c>
      <c r="B30" s="52"/>
    </row>
    <row r="31" ht="20.05" customHeight="1" spans="1:2">
      <c r="A31" s="33" t="s">
        <v>695</v>
      </c>
      <c r="B31" s="52"/>
    </row>
    <row r="32" ht="20.05" customHeight="1" spans="1:2">
      <c r="A32" s="35" t="s">
        <v>696</v>
      </c>
      <c r="B32" s="52"/>
    </row>
    <row r="33" ht="20.05" customHeight="1" spans="1:2">
      <c r="A33" s="35" t="s">
        <v>697</v>
      </c>
      <c r="B33" s="52"/>
    </row>
    <row r="34" ht="20.05" customHeight="1" spans="1:2">
      <c r="A34" s="33" t="s">
        <v>698</v>
      </c>
      <c r="B34" s="52"/>
    </row>
    <row r="35" ht="20.5" customHeight="1" spans="1:2">
      <c r="A35" s="35" t="s">
        <v>699</v>
      </c>
      <c r="B35" s="52"/>
    </row>
    <row r="36" ht="18.75" customHeight="1" spans="1:1">
      <c r="A36" s="66" t="s">
        <v>700</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B34" sqref="B34"/>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3" t="s">
        <v>701</v>
      </c>
      <c r="B3" s="36">
        <v>135</v>
      </c>
    </row>
    <row r="4" ht="20.05" customHeight="1" spans="1:2">
      <c r="A4" s="35" t="s">
        <v>702</v>
      </c>
      <c r="B4" s="37">
        <v>135</v>
      </c>
    </row>
    <row r="5" ht="20.05" customHeight="1" spans="1:2">
      <c r="A5" s="33" t="s">
        <v>703</v>
      </c>
      <c r="B5" s="36"/>
    </row>
    <row r="6" ht="20.05" customHeight="1" spans="1:2">
      <c r="A6" s="35" t="s">
        <v>704</v>
      </c>
      <c r="B6" s="51"/>
    </row>
    <row r="7" ht="20.05" customHeight="1" spans="1:2">
      <c r="A7" s="35" t="s">
        <v>705</v>
      </c>
      <c r="B7" s="37"/>
    </row>
    <row r="8" ht="20.05" customHeight="1" spans="1:2">
      <c r="A8" s="35" t="s">
        <v>706</v>
      </c>
      <c r="B8" s="51"/>
    </row>
    <row r="9" ht="20.05" customHeight="1" spans="1:2">
      <c r="A9" s="35" t="s">
        <v>707</v>
      </c>
      <c r="B9" s="182"/>
    </row>
    <row r="10" ht="20.05" customHeight="1" spans="1:2">
      <c r="A10" s="35" t="s">
        <v>708</v>
      </c>
      <c r="B10" s="51"/>
    </row>
    <row r="11" ht="20.05" customHeight="1" spans="1:2">
      <c r="A11" s="33" t="s">
        <v>709</v>
      </c>
      <c r="B11" s="51"/>
    </row>
    <row r="12" ht="20.05" customHeight="1" spans="1:2">
      <c r="A12" s="35" t="s">
        <v>710</v>
      </c>
      <c r="B12" s="51"/>
    </row>
    <row r="13" ht="20.05" customHeight="1" spans="1:2">
      <c r="A13" s="33" t="s">
        <v>711</v>
      </c>
      <c r="B13" s="182"/>
    </row>
    <row r="14" ht="20.05" customHeight="1" spans="1:2">
      <c r="A14" s="35" t="s">
        <v>712</v>
      </c>
      <c r="B14" s="182"/>
    </row>
    <row r="15" ht="20.05" customHeight="1" spans="1:2">
      <c r="A15" s="33" t="s">
        <v>713</v>
      </c>
      <c r="B15" s="182"/>
    </row>
    <row r="16" ht="20.05" customHeight="1" spans="1:2">
      <c r="A16" s="35" t="s">
        <v>85</v>
      </c>
      <c r="B16" s="182"/>
    </row>
    <row r="17" ht="20.05" customHeight="1" spans="1:2">
      <c r="A17" s="35" t="s">
        <v>86</v>
      </c>
      <c r="B17" s="182"/>
    </row>
    <row r="18" ht="20.05" customHeight="1" spans="1:2">
      <c r="A18" s="35" t="s">
        <v>87</v>
      </c>
      <c r="B18" s="182"/>
    </row>
    <row r="19" ht="20.05" customHeight="1" spans="1:2">
      <c r="A19" s="35" t="s">
        <v>714</v>
      </c>
      <c r="B19" s="182"/>
    </row>
    <row r="20" ht="20.05" customHeight="1" spans="1:2">
      <c r="A20" s="35" t="s">
        <v>715</v>
      </c>
      <c r="B20" s="182"/>
    </row>
    <row r="21" ht="20.05" customHeight="1" spans="1:2">
      <c r="A21" s="35" t="s">
        <v>716</v>
      </c>
      <c r="B21" s="182"/>
    </row>
    <row r="22" ht="20.05" customHeight="1" spans="1:2">
      <c r="A22" s="35" t="s">
        <v>128</v>
      </c>
      <c r="B22" s="182"/>
    </row>
    <row r="23" ht="20.05" customHeight="1" spans="1:2">
      <c r="A23" s="35" t="s">
        <v>717</v>
      </c>
      <c r="B23" s="182"/>
    </row>
    <row r="24" ht="20.05" customHeight="1" spans="1:2">
      <c r="A24" s="35" t="s">
        <v>94</v>
      </c>
      <c r="B24" s="182"/>
    </row>
    <row r="25" ht="20.05" customHeight="1" spans="1:2">
      <c r="A25" s="35" t="s">
        <v>718</v>
      </c>
      <c r="B25" s="182"/>
    </row>
    <row r="26" ht="20.05" customHeight="1" spans="1:2">
      <c r="A26" s="33" t="s">
        <v>719</v>
      </c>
      <c r="B26" s="51"/>
    </row>
    <row r="27" ht="20.05" customHeight="1" spans="1:2">
      <c r="A27" s="35" t="s">
        <v>720</v>
      </c>
      <c r="B27" s="51"/>
    </row>
    <row r="28" ht="20.05" customHeight="1" spans="1:2">
      <c r="A28" s="31" t="s">
        <v>721</v>
      </c>
      <c r="B28" s="36">
        <v>10975</v>
      </c>
    </row>
    <row r="29" ht="20.05" customHeight="1" spans="1:2">
      <c r="A29" s="33" t="s">
        <v>722</v>
      </c>
      <c r="B29" s="36">
        <v>38</v>
      </c>
    </row>
    <row r="30" ht="20.05" customHeight="1" spans="1:2">
      <c r="A30" s="35" t="s">
        <v>85</v>
      </c>
      <c r="B30" s="37"/>
    </row>
    <row r="31" ht="20.5" customHeight="1" spans="1:2">
      <c r="A31" s="35" t="s">
        <v>86</v>
      </c>
      <c r="B31" s="179">
        <v>1</v>
      </c>
    </row>
    <row r="32" ht="18.75" customHeight="1" spans="1:1">
      <c r="A32" s="66" t="s">
        <v>723</v>
      </c>
    </row>
  </sheetData>
  <mergeCells count="2">
    <mergeCell ref="A1:B1"/>
    <mergeCell ref="A32:B32"/>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A36" sqref="A36:B36"/>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87</v>
      </c>
      <c r="B3" s="52"/>
    </row>
    <row r="4" ht="20.05" customHeight="1" spans="1:2">
      <c r="A4" s="35" t="s">
        <v>724</v>
      </c>
      <c r="B4" s="37">
        <v>22</v>
      </c>
    </row>
    <row r="5" ht="20.05" customHeight="1" spans="1:2">
      <c r="A5" s="35" t="s">
        <v>725</v>
      </c>
      <c r="B5" s="52"/>
    </row>
    <row r="6" ht="20.05" customHeight="1" spans="1:2">
      <c r="A6" s="35" t="s">
        <v>726</v>
      </c>
      <c r="B6" s="52"/>
    </row>
    <row r="7" ht="20.05" customHeight="1" spans="1:2">
      <c r="A7" s="35" t="s">
        <v>727</v>
      </c>
      <c r="B7" s="52"/>
    </row>
    <row r="8" ht="20.05" customHeight="1" spans="1:2">
      <c r="A8" s="35" t="s">
        <v>728</v>
      </c>
      <c r="B8" s="52"/>
    </row>
    <row r="9" ht="20.05" customHeight="1" spans="1:2">
      <c r="A9" s="35" t="s">
        <v>729</v>
      </c>
      <c r="B9" s="52"/>
    </row>
    <row r="10" ht="20.05" customHeight="1" spans="1:2">
      <c r="A10" s="35" t="s">
        <v>730</v>
      </c>
      <c r="B10" s="37">
        <v>15</v>
      </c>
    </row>
    <row r="11" ht="20.05" customHeight="1" spans="1:2">
      <c r="A11" s="33" t="s">
        <v>731</v>
      </c>
      <c r="B11" s="37"/>
    </row>
    <row r="12" ht="20.05" customHeight="1" spans="1:2">
      <c r="A12" s="35" t="s">
        <v>732</v>
      </c>
      <c r="B12" s="37"/>
    </row>
    <row r="13" ht="20.05" customHeight="1" spans="1:2">
      <c r="A13" s="33" t="s">
        <v>733</v>
      </c>
      <c r="B13" s="36">
        <v>8774</v>
      </c>
    </row>
    <row r="14" ht="20.05" customHeight="1" spans="1:2">
      <c r="A14" s="35" t="s">
        <v>734</v>
      </c>
      <c r="B14" s="52"/>
    </row>
    <row r="15" ht="20.05" customHeight="1" spans="1:2">
      <c r="A15" s="35" t="s">
        <v>735</v>
      </c>
      <c r="B15" s="37">
        <v>8774</v>
      </c>
    </row>
    <row r="16" ht="20.05" customHeight="1" spans="1:2">
      <c r="A16" s="33" t="s">
        <v>736</v>
      </c>
      <c r="B16" s="36">
        <v>1552</v>
      </c>
    </row>
    <row r="17" ht="20.05" customHeight="1" spans="1:2">
      <c r="A17" s="35" t="s">
        <v>737</v>
      </c>
      <c r="B17" s="37">
        <v>1552</v>
      </c>
    </row>
    <row r="18" ht="20.05" customHeight="1" spans="1:2">
      <c r="A18" s="33" t="s">
        <v>738</v>
      </c>
      <c r="B18" s="36"/>
    </row>
    <row r="19" ht="20.05" customHeight="1" spans="1:2">
      <c r="A19" s="35" t="s">
        <v>739</v>
      </c>
      <c r="B19" s="37"/>
    </row>
    <row r="20" ht="20.05" customHeight="1" spans="1:2">
      <c r="A20" s="33" t="s">
        <v>740</v>
      </c>
      <c r="B20" s="36">
        <v>611</v>
      </c>
    </row>
    <row r="21" ht="20.05" customHeight="1" spans="1:2">
      <c r="A21" s="35" t="s">
        <v>741</v>
      </c>
      <c r="B21" s="37">
        <v>611</v>
      </c>
    </row>
    <row r="22" ht="20.05" customHeight="1" spans="1:2">
      <c r="A22" s="31" t="s">
        <v>742</v>
      </c>
      <c r="B22" s="36">
        <v>1514</v>
      </c>
    </row>
    <row r="23" ht="20.05" customHeight="1" spans="1:2">
      <c r="A23" s="33" t="s">
        <v>743</v>
      </c>
      <c r="B23" s="36">
        <v>454</v>
      </c>
    </row>
    <row r="24" ht="20.05" customHeight="1" spans="1:2">
      <c r="A24" s="35" t="s">
        <v>85</v>
      </c>
      <c r="B24" s="37"/>
    </row>
    <row r="25" ht="20.05" customHeight="1" spans="1:2">
      <c r="A25" s="35" t="s">
        <v>86</v>
      </c>
      <c r="B25" s="179"/>
    </row>
    <row r="26" ht="20.05" customHeight="1" spans="1:2">
      <c r="A26" s="35" t="s">
        <v>87</v>
      </c>
      <c r="B26" s="52"/>
    </row>
    <row r="27" ht="20.05" customHeight="1" spans="1:2">
      <c r="A27" s="35" t="s">
        <v>94</v>
      </c>
      <c r="B27" s="37"/>
    </row>
    <row r="28" ht="20.05" customHeight="1" spans="1:2">
      <c r="A28" s="35" t="s">
        <v>744</v>
      </c>
      <c r="B28" s="52"/>
    </row>
    <row r="29" ht="20.05" customHeight="1" spans="1:2">
      <c r="A29" s="35" t="s">
        <v>745</v>
      </c>
      <c r="B29" s="51"/>
    </row>
    <row r="30" ht="20.05" customHeight="1" spans="1:2">
      <c r="A30" s="35" t="s">
        <v>746</v>
      </c>
      <c r="B30" s="51">
        <v>6</v>
      </c>
    </row>
    <row r="31" ht="20.05" customHeight="1" spans="1:2">
      <c r="A31" s="35" t="s">
        <v>747</v>
      </c>
      <c r="B31" s="51">
        <v>9</v>
      </c>
    </row>
    <row r="32" ht="20.05" customHeight="1" spans="1:2">
      <c r="A32" s="35" t="s">
        <v>748</v>
      </c>
      <c r="B32" s="51"/>
    </row>
    <row r="33" ht="20.05" customHeight="1" spans="1:2">
      <c r="A33" s="35" t="s">
        <v>749</v>
      </c>
      <c r="B33" s="51">
        <v>1</v>
      </c>
    </row>
    <row r="34" ht="20.05" customHeight="1" spans="1:2">
      <c r="A34" s="35" t="s">
        <v>750</v>
      </c>
      <c r="B34" s="51"/>
    </row>
    <row r="35" ht="20.5" customHeight="1" spans="1:2">
      <c r="A35" s="35" t="s">
        <v>751</v>
      </c>
      <c r="B35" s="51"/>
    </row>
    <row r="36" ht="18.75" customHeight="1" spans="1:1">
      <c r="A36" s="66" t="s">
        <v>752</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9"/>
  <sheetViews>
    <sheetView topLeftCell="A17" workbookViewId="0">
      <selection activeCell="C37" sqref="C37"/>
    </sheetView>
  </sheetViews>
  <sheetFormatPr defaultColWidth="9" defaultRowHeight="14.25" outlineLevelCol="1"/>
  <cols>
    <col min="1" max="1" width="41.625" customWidth="1"/>
    <col min="2" max="2" width="39.1166666666667" customWidth="1"/>
  </cols>
  <sheetData>
    <row r="1" ht="50.25" customHeight="1" spans="1:2">
      <c r="A1" s="191" t="s">
        <v>42</v>
      </c>
      <c r="B1" s="195"/>
    </row>
    <row r="2" ht="27.45" customHeight="1" spans="1:2">
      <c r="A2" s="14" t="s">
        <v>43</v>
      </c>
      <c r="B2" s="14" t="s">
        <v>4</v>
      </c>
    </row>
    <row r="3" ht="18.05" customHeight="1" spans="1:2">
      <c r="A3" s="33" t="s">
        <v>44</v>
      </c>
      <c r="B3" s="37">
        <v>8375</v>
      </c>
    </row>
    <row r="4" ht="18.05" customHeight="1" spans="1:2">
      <c r="A4" s="33" t="s">
        <v>45</v>
      </c>
      <c r="B4" s="196"/>
    </row>
    <row r="5" ht="18.05" customHeight="1" spans="1:2">
      <c r="A5" s="33" t="s">
        <v>46</v>
      </c>
      <c r="B5" s="37">
        <v>8</v>
      </c>
    </row>
    <row r="6" ht="18.05" customHeight="1" spans="1:2">
      <c r="A6" s="33" t="s">
        <v>47</v>
      </c>
      <c r="B6" s="37">
        <v>1617</v>
      </c>
    </row>
    <row r="7" ht="18.05" customHeight="1" spans="1:2">
      <c r="A7" s="33" t="s">
        <v>48</v>
      </c>
      <c r="B7" s="37">
        <v>10033</v>
      </c>
    </row>
    <row r="8" ht="18.05" customHeight="1" spans="1:2">
      <c r="A8" s="33" t="s">
        <v>49</v>
      </c>
      <c r="B8" s="37">
        <v>931</v>
      </c>
    </row>
    <row r="9" ht="18.05" customHeight="1" spans="1:2">
      <c r="A9" s="33" t="s">
        <v>50</v>
      </c>
      <c r="B9" s="37">
        <v>11</v>
      </c>
    </row>
    <row r="10" ht="18.05" customHeight="1" spans="1:2">
      <c r="A10" s="33" t="s">
        <v>51</v>
      </c>
      <c r="B10" s="37">
        <v>11015</v>
      </c>
    </row>
    <row r="11" ht="18.05" customHeight="1" spans="1:2">
      <c r="A11" s="33" t="s">
        <v>52</v>
      </c>
      <c r="B11" s="37">
        <v>2121</v>
      </c>
    </row>
    <row r="12" ht="18.05" customHeight="1" spans="1:2">
      <c r="A12" s="33" t="s">
        <v>53</v>
      </c>
      <c r="B12" s="37">
        <v>245</v>
      </c>
    </row>
    <row r="13" ht="18.05" customHeight="1" spans="1:2">
      <c r="A13" s="33" t="s">
        <v>54</v>
      </c>
      <c r="B13" s="37">
        <v>10975</v>
      </c>
    </row>
    <row r="14" ht="18.05" customHeight="1" spans="1:2">
      <c r="A14" s="33" t="s">
        <v>55</v>
      </c>
      <c r="B14" s="37">
        <v>1514</v>
      </c>
    </row>
    <row r="15" ht="18.05" customHeight="1" spans="1:2">
      <c r="A15" s="33" t="s">
        <v>56</v>
      </c>
      <c r="B15" s="37">
        <v>905</v>
      </c>
    </row>
    <row r="16" ht="18.05" customHeight="1" spans="1:2">
      <c r="A16" s="33" t="s">
        <v>57</v>
      </c>
      <c r="B16" s="37">
        <v>11674</v>
      </c>
    </row>
    <row r="17" ht="18.05" customHeight="1" spans="1:2">
      <c r="A17" s="33" t="s">
        <v>58</v>
      </c>
      <c r="B17" s="37">
        <v>1008</v>
      </c>
    </row>
    <row r="18" ht="18.05" customHeight="1" spans="1:2">
      <c r="A18" s="33" t="s">
        <v>59</v>
      </c>
      <c r="B18" s="37">
        <v>3507</v>
      </c>
    </row>
    <row r="19" ht="18.05" customHeight="1" spans="1:2">
      <c r="A19" s="33" t="s">
        <v>60</v>
      </c>
      <c r="B19" s="37"/>
    </row>
    <row r="20" ht="18.05" customHeight="1" spans="1:2">
      <c r="A20" s="33" t="s">
        <v>61</v>
      </c>
      <c r="B20" s="37">
        <v>119</v>
      </c>
    </row>
    <row r="21" ht="18.05" customHeight="1" spans="1:2">
      <c r="A21" s="33" t="s">
        <v>62</v>
      </c>
      <c r="B21" s="37">
        <v>6015</v>
      </c>
    </row>
    <row r="22" ht="18.05" customHeight="1" spans="1:2">
      <c r="A22" s="33" t="s">
        <v>63</v>
      </c>
      <c r="B22" s="37"/>
    </row>
    <row r="23" ht="18.05" customHeight="1" spans="1:2">
      <c r="A23" s="33" t="s">
        <v>64</v>
      </c>
      <c r="B23" s="37">
        <v>1121</v>
      </c>
    </row>
    <row r="24" ht="18.05" customHeight="1" spans="1:2">
      <c r="A24" s="33" t="s">
        <v>65</v>
      </c>
      <c r="B24" s="196"/>
    </row>
    <row r="25" ht="18.05" customHeight="1" spans="1:2">
      <c r="A25" s="33" t="s">
        <v>66</v>
      </c>
      <c r="B25" s="37"/>
    </row>
    <row r="26" ht="18.05" customHeight="1" spans="1:2">
      <c r="A26" s="33" t="s">
        <v>67</v>
      </c>
      <c r="B26" s="37">
        <v>1265</v>
      </c>
    </row>
    <row r="27" ht="18.05" customHeight="1" spans="1:2">
      <c r="A27" s="33" t="s">
        <v>68</v>
      </c>
      <c r="B27" s="37">
        <v>3</v>
      </c>
    </row>
    <row r="28" ht="18.05" customHeight="1" spans="1:2">
      <c r="A28" s="14" t="s">
        <v>69</v>
      </c>
      <c r="B28" s="36">
        <f>SUM(B3:B27)</f>
        <v>72462</v>
      </c>
    </row>
    <row r="29" ht="18.05" customHeight="1" spans="1:2">
      <c r="A29" s="31" t="s">
        <v>70</v>
      </c>
      <c r="B29" s="36">
        <f>SUM(B30:B35)</f>
        <v>166124</v>
      </c>
    </row>
    <row r="30" ht="18.05" customHeight="1" spans="1:2">
      <c r="A30" s="35" t="s">
        <v>71</v>
      </c>
      <c r="B30" s="37"/>
    </row>
    <row r="31" ht="18.05" customHeight="1" spans="1:2">
      <c r="A31" s="35" t="s">
        <v>72</v>
      </c>
      <c r="B31" s="37">
        <v>107125</v>
      </c>
    </row>
    <row r="32" ht="18.05" customHeight="1" spans="1:2">
      <c r="A32" s="35" t="s">
        <v>73</v>
      </c>
      <c r="B32" s="52"/>
    </row>
    <row r="33" ht="18.05" customHeight="1" spans="1:2">
      <c r="A33" s="35" t="s">
        <v>74</v>
      </c>
      <c r="B33" s="37"/>
    </row>
    <row r="34" ht="18.05" customHeight="1" spans="1:2">
      <c r="A34" s="35" t="s">
        <v>75</v>
      </c>
      <c r="B34" s="37">
        <v>26555</v>
      </c>
    </row>
    <row r="35" ht="18.05" customHeight="1" spans="1:2">
      <c r="A35" s="35" t="s">
        <v>76</v>
      </c>
      <c r="B35" s="37">
        <v>32444</v>
      </c>
    </row>
    <row r="36" ht="18.05" customHeight="1" spans="1:2">
      <c r="A36" s="39" t="s">
        <v>77</v>
      </c>
      <c r="B36" s="52"/>
    </row>
    <row r="37" ht="18.05" customHeight="1" spans="1:2">
      <c r="A37" s="31" t="s">
        <v>78</v>
      </c>
      <c r="B37" s="36">
        <v>2970</v>
      </c>
    </row>
    <row r="38" ht="18.5" customHeight="1" spans="1:2">
      <c r="A38" s="14" t="s">
        <v>79</v>
      </c>
      <c r="B38" s="36">
        <f>B28+B29+B37</f>
        <v>241556</v>
      </c>
    </row>
    <row r="39" ht="18.75" customHeight="1" spans="1:1">
      <c r="A39" s="66" t="s">
        <v>80</v>
      </c>
    </row>
  </sheetData>
  <mergeCells count="2">
    <mergeCell ref="A1:B1"/>
    <mergeCell ref="A39:B39"/>
  </mergeCells>
  <pageMargins left="0.700694444444445" right="0.700694444444445" top="0.751388888888889" bottom="0.751388888888889" header="0.298611111111111" footer="0.298611111111111"/>
  <pageSetup paperSize="9" scale="99" fitToHeight="0"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4"/>
  <sheetViews>
    <sheetView workbookViewId="0">
      <selection activeCell="B18" sqref="B18"/>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753</v>
      </c>
      <c r="B3" s="179"/>
    </row>
    <row r="4" ht="20.05" customHeight="1" spans="1:2">
      <c r="A4" s="35" t="s">
        <v>754</v>
      </c>
      <c r="B4" s="40"/>
    </row>
    <row r="5" ht="20.05" customHeight="1" spans="1:2">
      <c r="A5" s="35" t="s">
        <v>755</v>
      </c>
      <c r="B5" s="40"/>
    </row>
    <row r="6" ht="20.05" customHeight="1" spans="1:2">
      <c r="A6" s="35" t="s">
        <v>756</v>
      </c>
      <c r="B6" s="179">
        <v>284</v>
      </c>
    </row>
    <row r="7" ht="20.05" customHeight="1" spans="1:2">
      <c r="A7" s="35" t="s">
        <v>757</v>
      </c>
      <c r="B7" s="40"/>
    </row>
    <row r="8" ht="20.05" customHeight="1" spans="1:2">
      <c r="A8" s="35" t="s">
        <v>758</v>
      </c>
      <c r="B8" s="51"/>
    </row>
    <row r="9" ht="20.05" customHeight="1" spans="1:2">
      <c r="A9" s="35" t="s">
        <v>759</v>
      </c>
      <c r="B9" s="179"/>
    </row>
    <row r="10" ht="20.05" customHeight="1" spans="1:2">
      <c r="A10" s="35" t="s">
        <v>760</v>
      </c>
      <c r="B10" s="51">
        <v>24</v>
      </c>
    </row>
    <row r="11" ht="20.05" customHeight="1" spans="1:2">
      <c r="A11" s="35" t="s">
        <v>761</v>
      </c>
      <c r="B11" s="37"/>
    </row>
    <row r="12" ht="20.05" customHeight="1" spans="1:2">
      <c r="A12" s="35" t="s">
        <v>762</v>
      </c>
      <c r="B12" s="51"/>
    </row>
    <row r="13" ht="20.05" customHeight="1" spans="1:2">
      <c r="A13" s="35" t="s">
        <v>763</v>
      </c>
      <c r="B13" s="52"/>
    </row>
    <row r="14" ht="20.05" customHeight="1" spans="1:2">
      <c r="A14" s="35" t="s">
        <v>764</v>
      </c>
      <c r="B14" s="51"/>
    </row>
    <row r="15" ht="20.05" customHeight="1" spans="1:2">
      <c r="A15" s="35" t="s">
        <v>765</v>
      </c>
      <c r="B15" s="37">
        <v>130</v>
      </c>
    </row>
    <row r="16" ht="20.05" customHeight="1" spans="1:2">
      <c r="A16" s="33" t="s">
        <v>766</v>
      </c>
      <c r="B16" s="36">
        <v>749</v>
      </c>
    </row>
    <row r="17" ht="20.05" customHeight="1" spans="1:2">
      <c r="A17" s="35" t="s">
        <v>85</v>
      </c>
      <c r="B17" s="37"/>
    </row>
    <row r="18" ht="20.05" customHeight="1" spans="1:2">
      <c r="A18" s="35" t="s">
        <v>86</v>
      </c>
      <c r="B18" s="51"/>
    </row>
    <row r="19" ht="20.05" customHeight="1" spans="1:2">
      <c r="A19" s="35" t="s">
        <v>87</v>
      </c>
      <c r="B19" s="52"/>
    </row>
    <row r="20" ht="20.05" customHeight="1" spans="1:2">
      <c r="A20" s="35" t="s">
        <v>767</v>
      </c>
      <c r="B20" s="37"/>
    </row>
    <row r="21" ht="20.05" customHeight="1" spans="1:2">
      <c r="A21" s="35" t="s">
        <v>768</v>
      </c>
      <c r="B21" s="51"/>
    </row>
    <row r="22" ht="20.05" customHeight="1" spans="1:2">
      <c r="A22" s="35" t="s">
        <v>769</v>
      </c>
      <c r="B22" s="51"/>
    </row>
    <row r="23" ht="20.05" customHeight="1" spans="1:2">
      <c r="A23" s="35" t="s">
        <v>770</v>
      </c>
      <c r="B23" s="51"/>
    </row>
    <row r="24" ht="20.05" customHeight="1" spans="1:2">
      <c r="A24" s="35" t="s">
        <v>771</v>
      </c>
      <c r="B24" s="51"/>
    </row>
    <row r="25" ht="20.05" customHeight="1" spans="1:2">
      <c r="A25" s="35" t="s">
        <v>772</v>
      </c>
      <c r="B25" s="51"/>
    </row>
    <row r="26" ht="20.05" customHeight="1" spans="1:2">
      <c r="A26" s="35" t="s">
        <v>773</v>
      </c>
      <c r="B26" s="40"/>
    </row>
    <row r="27" ht="20.05" customHeight="1" spans="1:2">
      <c r="A27" s="35" t="s">
        <v>774</v>
      </c>
      <c r="B27" s="51"/>
    </row>
    <row r="28" ht="20.05" customHeight="1" spans="1:2">
      <c r="A28" s="35" t="s">
        <v>775</v>
      </c>
      <c r="B28" s="52"/>
    </row>
    <row r="29" ht="20.05" customHeight="1" spans="1:2">
      <c r="A29" s="35" t="s">
        <v>776</v>
      </c>
      <c r="B29" s="52"/>
    </row>
    <row r="30" ht="20.05" customHeight="1" spans="1:2">
      <c r="A30" s="35" t="s">
        <v>777</v>
      </c>
      <c r="B30" s="51"/>
    </row>
    <row r="31" ht="20.05" customHeight="1" spans="1:2">
      <c r="A31" s="35" t="s">
        <v>778</v>
      </c>
      <c r="B31" s="52"/>
    </row>
    <row r="32" ht="20.05" customHeight="1" spans="1:2">
      <c r="A32" s="35" t="s">
        <v>779</v>
      </c>
      <c r="B32" s="52"/>
    </row>
    <row r="33" ht="20.05" customHeight="1" spans="1:2">
      <c r="A33" s="35" t="s">
        <v>780</v>
      </c>
      <c r="B33" s="52"/>
    </row>
    <row r="34" ht="18.75" customHeight="1" spans="1:1">
      <c r="A34" s="66" t="s">
        <v>781</v>
      </c>
    </row>
  </sheetData>
  <mergeCells count="2">
    <mergeCell ref="A1:B1"/>
    <mergeCell ref="A34:B34"/>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5"/>
  <sheetViews>
    <sheetView workbookViewId="0">
      <selection activeCell="B37" sqref="B37"/>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782</v>
      </c>
      <c r="B3" s="51"/>
    </row>
    <row r="4" ht="20.05" customHeight="1" spans="1:2">
      <c r="A4" s="35" t="s">
        <v>783</v>
      </c>
      <c r="B4" s="52"/>
    </row>
    <row r="5" ht="20.05" customHeight="1" spans="1:2">
      <c r="A5" s="35" t="s">
        <v>750</v>
      </c>
      <c r="B5" s="52"/>
    </row>
    <row r="6" ht="20.05" customHeight="1" spans="1:2">
      <c r="A6" s="35" t="s">
        <v>784</v>
      </c>
      <c r="B6" s="37">
        <v>749</v>
      </c>
    </row>
    <row r="7" ht="20.05" customHeight="1" spans="1:2">
      <c r="A7" s="33" t="s">
        <v>785</v>
      </c>
      <c r="B7" s="36">
        <v>120</v>
      </c>
    </row>
    <row r="8" ht="20.05" customHeight="1" spans="1:2">
      <c r="A8" s="35" t="s">
        <v>85</v>
      </c>
      <c r="B8" s="37"/>
    </row>
    <row r="9" ht="20.05" customHeight="1" spans="1:2">
      <c r="A9" s="35" t="s">
        <v>86</v>
      </c>
      <c r="B9" s="51"/>
    </row>
    <row r="10" ht="20.05" customHeight="1" spans="1:2">
      <c r="A10" s="35" t="s">
        <v>87</v>
      </c>
      <c r="B10" s="52"/>
    </row>
    <row r="11" ht="20.05" customHeight="1" spans="1:2">
      <c r="A11" s="35" t="s">
        <v>786</v>
      </c>
      <c r="B11" s="51">
        <v>11</v>
      </c>
    </row>
    <row r="12" ht="20.05" customHeight="1" spans="1:2">
      <c r="A12" s="35" t="s">
        <v>787</v>
      </c>
      <c r="B12" s="37"/>
    </row>
    <row r="13" ht="20.05" customHeight="1" spans="1:2">
      <c r="A13" s="35" t="s">
        <v>788</v>
      </c>
      <c r="B13" s="37"/>
    </row>
    <row r="14" ht="20.05" customHeight="1" spans="1:2">
      <c r="A14" s="35" t="s">
        <v>789</v>
      </c>
      <c r="B14" s="52"/>
    </row>
    <row r="15" ht="20.05" customHeight="1" spans="1:2">
      <c r="A15" s="35" t="s">
        <v>790</v>
      </c>
      <c r="B15" s="51"/>
    </row>
    <row r="16" ht="20.05" customHeight="1" spans="1:2">
      <c r="A16" s="35" t="s">
        <v>791</v>
      </c>
      <c r="B16" s="51"/>
    </row>
    <row r="17" ht="20.05" customHeight="1" spans="1:2">
      <c r="A17" s="35" t="s">
        <v>792</v>
      </c>
      <c r="B17" s="51"/>
    </row>
    <row r="18" ht="20.05" customHeight="1" spans="1:2">
      <c r="A18" s="35" t="s">
        <v>793</v>
      </c>
      <c r="B18" s="51"/>
    </row>
    <row r="19" ht="20.05" customHeight="1" spans="1:2">
      <c r="A19" s="35" t="s">
        <v>794</v>
      </c>
      <c r="B19" s="52"/>
    </row>
    <row r="20" ht="20.05" customHeight="1" spans="1:2">
      <c r="A20" s="35" t="s">
        <v>795</v>
      </c>
      <c r="B20" s="52"/>
    </row>
    <row r="21" ht="20.05" customHeight="1" spans="1:2">
      <c r="A21" s="35" t="s">
        <v>796</v>
      </c>
      <c r="B21" s="37">
        <v>9</v>
      </c>
    </row>
    <row r="22" ht="20.05" customHeight="1" spans="1:2">
      <c r="A22" s="35" t="s">
        <v>797</v>
      </c>
      <c r="B22" s="179"/>
    </row>
    <row r="23" ht="20.05" customHeight="1" spans="1:2">
      <c r="A23" s="35" t="s">
        <v>798</v>
      </c>
      <c r="B23" s="51"/>
    </row>
    <row r="24" ht="20.05" customHeight="1" spans="1:2">
      <c r="A24" s="35" t="s">
        <v>799</v>
      </c>
      <c r="B24" s="51"/>
    </row>
    <row r="25" ht="20.05" customHeight="1" spans="1:2">
      <c r="A25" s="35" t="s">
        <v>800</v>
      </c>
      <c r="B25" s="40"/>
    </row>
    <row r="26" ht="20.05" customHeight="1" spans="1:2">
      <c r="A26" s="35" t="s">
        <v>801</v>
      </c>
      <c r="B26" s="37"/>
    </row>
    <row r="27" ht="20.05" customHeight="1" spans="1:2">
      <c r="A27" s="35" t="s">
        <v>802</v>
      </c>
      <c r="B27" s="179"/>
    </row>
    <row r="28" ht="20.05" customHeight="1" spans="1:2">
      <c r="A28" s="35" t="s">
        <v>803</v>
      </c>
      <c r="B28" s="51"/>
    </row>
    <row r="29" ht="20.05" customHeight="1" spans="1:2">
      <c r="A29" s="35" t="s">
        <v>778</v>
      </c>
      <c r="B29" s="51"/>
    </row>
    <row r="30" ht="20.05" customHeight="1" spans="1:2">
      <c r="A30" s="35" t="s">
        <v>804</v>
      </c>
      <c r="B30" s="37"/>
    </row>
    <row r="31" ht="20.05" customHeight="1" spans="1:2">
      <c r="A31" s="35" t="s">
        <v>805</v>
      </c>
      <c r="B31" s="37">
        <v>11</v>
      </c>
    </row>
    <row r="32" ht="20.05" customHeight="1" spans="1:2">
      <c r="A32" s="35" t="s">
        <v>806</v>
      </c>
      <c r="B32" s="52"/>
    </row>
    <row r="33" ht="20.05" customHeight="1" spans="1:2">
      <c r="A33" s="35" t="s">
        <v>807</v>
      </c>
      <c r="B33" s="52"/>
    </row>
    <row r="34" ht="20.5" customHeight="1" spans="1:2">
      <c r="A34" s="35" t="s">
        <v>808</v>
      </c>
      <c r="B34" s="37">
        <v>89</v>
      </c>
    </row>
    <row r="35" ht="18.75" customHeight="1" spans="1:1">
      <c r="A35" s="66" t="s">
        <v>809</v>
      </c>
    </row>
  </sheetData>
  <mergeCells count="2">
    <mergeCell ref="A1:B1"/>
    <mergeCell ref="A35:B35"/>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5"/>
  <sheetViews>
    <sheetView workbookViewId="0">
      <selection activeCell="B36" sqref="B36"/>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3" t="s">
        <v>810</v>
      </c>
      <c r="B3" s="36">
        <v>6</v>
      </c>
    </row>
    <row r="4" ht="20.05" customHeight="1" spans="1:2">
      <c r="A4" s="35" t="s">
        <v>85</v>
      </c>
      <c r="B4" s="51"/>
    </row>
    <row r="5" ht="20.05" customHeight="1" spans="1:2">
      <c r="A5" s="35" t="s">
        <v>86</v>
      </c>
      <c r="B5" s="51"/>
    </row>
    <row r="6" ht="20.05" customHeight="1" spans="1:2">
      <c r="A6" s="35" t="s">
        <v>87</v>
      </c>
      <c r="B6" s="52"/>
    </row>
    <row r="7" ht="20.05" customHeight="1" spans="1:2">
      <c r="A7" s="35" t="s">
        <v>811</v>
      </c>
      <c r="B7" s="52"/>
    </row>
    <row r="8" ht="20.05" customHeight="1" spans="1:2">
      <c r="A8" s="35" t="s">
        <v>812</v>
      </c>
      <c r="B8" s="52"/>
    </row>
    <row r="9" ht="20.05" customHeight="1" spans="1:2">
      <c r="A9" s="35" t="s">
        <v>813</v>
      </c>
      <c r="B9" s="52"/>
    </row>
    <row r="10" ht="20.05" customHeight="1" spans="1:2">
      <c r="A10" s="35" t="s">
        <v>814</v>
      </c>
      <c r="B10" s="52"/>
    </row>
    <row r="11" ht="20.05" customHeight="1" spans="1:2">
      <c r="A11" s="35" t="s">
        <v>815</v>
      </c>
      <c r="B11" s="52"/>
    </row>
    <row r="12" ht="20.05" customHeight="1" spans="1:2">
      <c r="A12" s="35" t="s">
        <v>94</v>
      </c>
      <c r="B12" s="51"/>
    </row>
    <row r="13" ht="20.05" customHeight="1" spans="1:2">
      <c r="A13" s="35" t="s">
        <v>816</v>
      </c>
      <c r="B13" s="51">
        <v>6</v>
      </c>
    </row>
    <row r="14" ht="20.05" customHeight="1" spans="1:2">
      <c r="A14" s="33" t="s">
        <v>817</v>
      </c>
      <c r="B14" s="180">
        <v>182</v>
      </c>
    </row>
    <row r="15" ht="20.05" customHeight="1" spans="1:2">
      <c r="A15" s="35" t="s">
        <v>818</v>
      </c>
      <c r="B15" s="179"/>
    </row>
    <row r="16" ht="20.05" customHeight="1" spans="1:2">
      <c r="A16" s="35" t="s">
        <v>819</v>
      </c>
      <c r="B16" s="40"/>
    </row>
    <row r="17" ht="20.05" customHeight="1" spans="1:2">
      <c r="A17" s="35" t="s">
        <v>820</v>
      </c>
      <c r="B17" s="179">
        <v>182</v>
      </c>
    </row>
    <row r="18" ht="20.05" customHeight="1" spans="1:2">
      <c r="A18" s="35" t="s">
        <v>821</v>
      </c>
      <c r="B18" s="40"/>
    </row>
    <row r="19" ht="20.05" customHeight="1" spans="1:2">
      <c r="A19" s="35" t="s">
        <v>822</v>
      </c>
      <c r="B19" s="179"/>
    </row>
    <row r="20" ht="20.05" customHeight="1" spans="1:2">
      <c r="A20" s="35" t="s">
        <v>823</v>
      </c>
      <c r="B20" s="51"/>
    </row>
    <row r="21" ht="20.05" customHeight="1" spans="1:2">
      <c r="A21" s="33" t="s">
        <v>824</v>
      </c>
      <c r="B21" s="181"/>
    </row>
    <row r="22" ht="20.05" customHeight="1" spans="1:2">
      <c r="A22" s="35" t="s">
        <v>825</v>
      </c>
      <c r="B22" s="52"/>
    </row>
    <row r="23" ht="20.05" customHeight="1" spans="1:2">
      <c r="A23" s="35" t="s">
        <v>826</v>
      </c>
      <c r="B23" s="179"/>
    </row>
    <row r="24" ht="20.05" customHeight="1" spans="1:2">
      <c r="A24" s="35" t="s">
        <v>827</v>
      </c>
      <c r="B24" s="51"/>
    </row>
    <row r="25" ht="20.05" customHeight="1" spans="1:2">
      <c r="A25" s="35" t="s">
        <v>828</v>
      </c>
      <c r="B25" s="52"/>
    </row>
    <row r="26" ht="20.05" customHeight="1" spans="1:2">
      <c r="A26" s="35" t="s">
        <v>829</v>
      </c>
      <c r="B26" s="41"/>
    </row>
    <row r="27" ht="20.05" customHeight="1" spans="1:2">
      <c r="A27" s="33" t="s">
        <v>830</v>
      </c>
      <c r="B27" s="52"/>
    </row>
    <row r="28" ht="20.05" customHeight="1" spans="1:2">
      <c r="A28" s="35" t="s">
        <v>831</v>
      </c>
      <c r="B28" s="52"/>
    </row>
    <row r="29" ht="20.05" customHeight="1" spans="1:2">
      <c r="A29" s="35" t="s">
        <v>832</v>
      </c>
      <c r="B29" s="52"/>
    </row>
    <row r="30" ht="20.05" customHeight="1" spans="1:2">
      <c r="A30" s="33" t="s">
        <v>833</v>
      </c>
      <c r="B30" s="180">
        <v>3</v>
      </c>
    </row>
    <row r="31" ht="20.05" customHeight="1" spans="1:2">
      <c r="A31" s="35" t="s">
        <v>834</v>
      </c>
      <c r="B31" s="52"/>
    </row>
    <row r="32" ht="20.05" customHeight="1" spans="1:2">
      <c r="A32" s="35" t="s">
        <v>835</v>
      </c>
      <c r="B32" s="51">
        <v>3</v>
      </c>
    </row>
    <row r="33" ht="20.05" customHeight="1" spans="1:2">
      <c r="A33" s="31" t="s">
        <v>836</v>
      </c>
      <c r="B33" s="36">
        <v>905</v>
      </c>
    </row>
    <row r="34" ht="20.5" customHeight="1" spans="1:2">
      <c r="A34" s="33" t="s">
        <v>837</v>
      </c>
      <c r="B34" s="36">
        <v>905</v>
      </c>
    </row>
    <row r="35" ht="18.75" customHeight="1" spans="1:1">
      <c r="A35" s="66" t="s">
        <v>838</v>
      </c>
    </row>
  </sheetData>
  <mergeCells count="2">
    <mergeCell ref="A1:B1"/>
    <mergeCell ref="A35:B35"/>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5"/>
  <sheetViews>
    <sheetView workbookViewId="0">
      <selection activeCell="B14" sqref="B14"/>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85</v>
      </c>
      <c r="B3" s="37"/>
    </row>
    <row r="4" ht="20.05" customHeight="1" spans="1:2">
      <c r="A4" s="35" t="s">
        <v>86</v>
      </c>
      <c r="B4" s="51"/>
    </row>
    <row r="5" ht="20.05" customHeight="1" spans="1:2">
      <c r="A5" s="35" t="s">
        <v>87</v>
      </c>
      <c r="B5" s="52"/>
    </row>
    <row r="6" ht="20.05" customHeight="1" spans="1:2">
      <c r="A6" s="35" t="s">
        <v>839</v>
      </c>
      <c r="B6" s="51">
        <v>156</v>
      </c>
    </row>
    <row r="7" ht="20.05" customHeight="1" spans="1:2">
      <c r="A7" s="35" t="s">
        <v>840</v>
      </c>
      <c r="B7" s="51">
        <v>748</v>
      </c>
    </row>
    <row r="8" ht="20.05" customHeight="1" spans="1:2">
      <c r="A8" s="35" t="s">
        <v>841</v>
      </c>
      <c r="B8" s="37"/>
    </row>
    <row r="9" ht="20.05" customHeight="1" spans="1:2">
      <c r="A9" s="35" t="s">
        <v>842</v>
      </c>
      <c r="B9" s="51"/>
    </row>
    <row r="10" ht="20.05" customHeight="1" spans="1:2">
      <c r="A10" s="35" t="s">
        <v>843</v>
      </c>
      <c r="B10" s="52"/>
    </row>
    <row r="11" ht="20.05" customHeight="1" spans="1:2">
      <c r="A11" s="35" t="s">
        <v>844</v>
      </c>
      <c r="B11" s="37">
        <v>1</v>
      </c>
    </row>
    <row r="12" ht="20.05" customHeight="1" spans="1:2">
      <c r="A12" s="35" t="s">
        <v>845</v>
      </c>
      <c r="B12" s="52"/>
    </row>
    <row r="13" ht="20.05" customHeight="1" spans="1:2">
      <c r="A13" s="35" t="s">
        <v>846</v>
      </c>
      <c r="B13" s="52"/>
    </row>
    <row r="14" ht="20.05" customHeight="1" spans="1:2">
      <c r="A14" s="35" t="s">
        <v>847</v>
      </c>
      <c r="B14" s="52"/>
    </row>
    <row r="15" ht="20.05" customHeight="1" spans="1:2">
      <c r="A15" s="35" t="s">
        <v>848</v>
      </c>
      <c r="B15" s="52"/>
    </row>
    <row r="16" ht="20.05" customHeight="1" spans="1:2">
      <c r="A16" s="35" t="s">
        <v>849</v>
      </c>
      <c r="B16" s="52"/>
    </row>
    <row r="17" ht="20.05" customHeight="1" spans="1:2">
      <c r="A17" s="35" t="s">
        <v>850</v>
      </c>
      <c r="B17" s="51"/>
    </row>
    <row r="18" ht="20.05" customHeight="1" spans="1:2">
      <c r="A18" s="35" t="s">
        <v>851</v>
      </c>
      <c r="B18" s="52"/>
    </row>
    <row r="19" ht="20.05" customHeight="1" spans="1:2">
      <c r="A19" s="35" t="s">
        <v>852</v>
      </c>
      <c r="B19" s="52"/>
    </row>
    <row r="20" ht="20.05" customHeight="1" spans="1:2">
      <c r="A20" s="35" t="s">
        <v>853</v>
      </c>
      <c r="B20" s="52"/>
    </row>
    <row r="21" ht="20.05" customHeight="1" spans="1:2">
      <c r="A21" s="35" t="s">
        <v>854</v>
      </c>
      <c r="B21" s="51"/>
    </row>
    <row r="22" ht="20.05" customHeight="1" spans="1:2">
      <c r="A22" s="35" t="s">
        <v>855</v>
      </c>
      <c r="B22" s="52"/>
    </row>
    <row r="23" ht="20.05" customHeight="1" spans="1:2">
      <c r="A23" s="35" t="s">
        <v>856</v>
      </c>
      <c r="B23" s="37"/>
    </row>
    <row r="24" ht="20.05" customHeight="1" spans="1:2">
      <c r="A24" s="33" t="s">
        <v>857</v>
      </c>
      <c r="B24" s="37"/>
    </row>
    <row r="25" ht="20.05" customHeight="1" spans="1:2">
      <c r="A25" s="35" t="s">
        <v>85</v>
      </c>
      <c r="B25" s="52"/>
    </row>
    <row r="26" ht="20.05" customHeight="1" spans="1:2">
      <c r="A26" s="35" t="s">
        <v>86</v>
      </c>
      <c r="B26" s="52"/>
    </row>
    <row r="27" ht="20.05" customHeight="1" spans="1:2">
      <c r="A27" s="35" t="s">
        <v>87</v>
      </c>
      <c r="B27" s="52"/>
    </row>
    <row r="28" ht="20.05" customHeight="1" spans="1:2">
      <c r="A28" s="35" t="s">
        <v>858</v>
      </c>
      <c r="B28" s="52"/>
    </row>
    <row r="29" ht="20.05" customHeight="1" spans="1:2">
      <c r="A29" s="35" t="s">
        <v>859</v>
      </c>
      <c r="B29" s="52"/>
    </row>
    <row r="30" ht="20.05" customHeight="1" spans="1:2">
      <c r="A30" s="35" t="s">
        <v>860</v>
      </c>
      <c r="B30" s="52"/>
    </row>
    <row r="31" ht="20.05" customHeight="1" spans="1:2">
      <c r="A31" s="35" t="s">
        <v>861</v>
      </c>
      <c r="B31" s="52"/>
    </row>
    <row r="32" ht="20.05" customHeight="1" spans="1:2">
      <c r="A32" s="35" t="s">
        <v>862</v>
      </c>
      <c r="B32" s="52"/>
    </row>
    <row r="33" ht="20.05" customHeight="1" spans="1:2">
      <c r="A33" s="35" t="s">
        <v>863</v>
      </c>
      <c r="B33" s="37"/>
    </row>
    <row r="34" ht="20.5" customHeight="1" spans="1:2">
      <c r="A34" s="33" t="s">
        <v>864</v>
      </c>
      <c r="B34" s="37"/>
    </row>
    <row r="35" ht="18.75" customHeight="1" spans="1:1">
      <c r="A35" s="66" t="s">
        <v>865</v>
      </c>
    </row>
  </sheetData>
  <mergeCells count="2">
    <mergeCell ref="A1:B1"/>
    <mergeCell ref="A35:B35"/>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1"/>
  <sheetViews>
    <sheetView workbookViewId="0">
      <selection activeCell="B28" sqref="B28"/>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85</v>
      </c>
      <c r="B3" s="52"/>
    </row>
    <row r="4" ht="20.05" customHeight="1" spans="1:2">
      <c r="A4" s="35" t="s">
        <v>86</v>
      </c>
      <c r="B4" s="52"/>
    </row>
    <row r="5" ht="20.05" customHeight="1" spans="1:2">
      <c r="A5" s="35" t="s">
        <v>87</v>
      </c>
      <c r="B5" s="52"/>
    </row>
    <row r="6" ht="20.05" customHeight="1" spans="1:2">
      <c r="A6" s="35" t="s">
        <v>866</v>
      </c>
      <c r="B6" s="52"/>
    </row>
    <row r="7" ht="20.05" customHeight="1" spans="1:2">
      <c r="A7" s="35" t="s">
        <v>867</v>
      </c>
      <c r="B7" s="52"/>
    </row>
    <row r="8" ht="20.05" customHeight="1" spans="1:2">
      <c r="A8" s="35" t="s">
        <v>868</v>
      </c>
      <c r="B8" s="52"/>
    </row>
    <row r="9" ht="20.05" customHeight="1" spans="1:2">
      <c r="A9" s="35" t="s">
        <v>869</v>
      </c>
      <c r="B9" s="52"/>
    </row>
    <row r="10" ht="20.05" customHeight="1" spans="1:2">
      <c r="A10" s="35" t="s">
        <v>870</v>
      </c>
      <c r="B10" s="52"/>
    </row>
    <row r="11" ht="20.05" customHeight="1" spans="1:2">
      <c r="A11" s="35" t="s">
        <v>871</v>
      </c>
      <c r="B11" s="37"/>
    </row>
    <row r="12" ht="20.05" customHeight="1" spans="1:2">
      <c r="A12" s="33" t="s">
        <v>872</v>
      </c>
      <c r="B12" s="51"/>
    </row>
    <row r="13" ht="20.05" customHeight="1" spans="1:2">
      <c r="A13" s="35" t="s">
        <v>85</v>
      </c>
      <c r="B13" s="51"/>
    </row>
    <row r="14" ht="20.05" customHeight="1" spans="1:2">
      <c r="A14" s="35" t="s">
        <v>86</v>
      </c>
      <c r="B14" s="52"/>
    </row>
    <row r="15" ht="20.05" customHeight="1" spans="1:2">
      <c r="A15" s="35" t="s">
        <v>87</v>
      </c>
      <c r="B15" s="52"/>
    </row>
    <row r="16" ht="20.05" customHeight="1" spans="1:2">
      <c r="A16" s="35" t="s">
        <v>862</v>
      </c>
      <c r="B16" s="51"/>
    </row>
    <row r="17" ht="20.05" customHeight="1" spans="1:2">
      <c r="A17" s="35" t="s">
        <v>873</v>
      </c>
      <c r="B17" s="52"/>
    </row>
    <row r="18" ht="20.05" customHeight="1" spans="1:2">
      <c r="A18" s="35" t="s">
        <v>874</v>
      </c>
      <c r="B18" s="51"/>
    </row>
    <row r="19" ht="20.05" customHeight="1" spans="1:2">
      <c r="A19" s="33" t="s">
        <v>875</v>
      </c>
      <c r="B19" s="36"/>
    </row>
    <row r="20" ht="20.05" customHeight="1" spans="1:2">
      <c r="A20" s="35" t="s">
        <v>876</v>
      </c>
      <c r="B20" s="37"/>
    </row>
    <row r="21" ht="20.05" customHeight="1" spans="1:2">
      <c r="A21" s="35" t="s">
        <v>877</v>
      </c>
      <c r="B21" s="37"/>
    </row>
    <row r="22" ht="20.05" customHeight="1" spans="1:2">
      <c r="A22" s="35" t="s">
        <v>878</v>
      </c>
      <c r="B22" s="52"/>
    </row>
    <row r="23" ht="20.05" customHeight="1" spans="1:2">
      <c r="A23" s="35" t="s">
        <v>879</v>
      </c>
      <c r="B23" s="52"/>
    </row>
    <row r="24" ht="20.05" customHeight="1" spans="1:2">
      <c r="A24" s="33" t="s">
        <v>880</v>
      </c>
      <c r="B24" s="36"/>
    </row>
    <row r="25" ht="20.05" customHeight="1" spans="1:2">
      <c r="A25" s="35" t="s">
        <v>881</v>
      </c>
      <c r="B25" s="37"/>
    </row>
    <row r="26" ht="20.05" customHeight="1" spans="1:2">
      <c r="A26" s="35" t="s">
        <v>882</v>
      </c>
      <c r="B26" s="37"/>
    </row>
    <row r="27" ht="20.05" customHeight="1" spans="1:2">
      <c r="A27" s="31" t="s">
        <v>883</v>
      </c>
      <c r="B27" s="36">
        <v>11674</v>
      </c>
    </row>
    <row r="28" ht="20.05" customHeight="1" spans="1:2">
      <c r="A28" s="33" t="s">
        <v>884</v>
      </c>
      <c r="B28" s="52"/>
    </row>
    <row r="29" ht="20.05" customHeight="1" spans="1:2">
      <c r="A29" s="35" t="s">
        <v>85</v>
      </c>
      <c r="B29" s="52"/>
    </row>
    <row r="30" ht="20.5" customHeight="1" spans="1:2">
      <c r="A30" s="35" t="s">
        <v>86</v>
      </c>
      <c r="B30" s="52"/>
    </row>
    <row r="31" ht="18.75" customHeight="1" spans="1:1">
      <c r="A31" s="66" t="s">
        <v>885</v>
      </c>
    </row>
  </sheetData>
  <mergeCells count="2">
    <mergeCell ref="A1:B1"/>
    <mergeCell ref="A31:B31"/>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26" sqref="B26"/>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87</v>
      </c>
      <c r="B3" s="52"/>
    </row>
    <row r="4" ht="20.05" customHeight="1" spans="1:2">
      <c r="A4" s="35" t="s">
        <v>886</v>
      </c>
      <c r="B4" s="52"/>
    </row>
    <row r="5" ht="20.05" customHeight="1" spans="1:2">
      <c r="A5" s="35" t="s">
        <v>887</v>
      </c>
      <c r="B5" s="52"/>
    </row>
    <row r="6" ht="20.05" customHeight="1" spans="1:2">
      <c r="A6" s="35" t="s">
        <v>888</v>
      </c>
      <c r="B6" s="52"/>
    </row>
    <row r="7" ht="20.05" customHeight="1" spans="1:2">
      <c r="A7" s="35" t="s">
        <v>889</v>
      </c>
      <c r="B7" s="52"/>
    </row>
    <row r="8" ht="20.05" customHeight="1" spans="1:2">
      <c r="A8" s="35" t="s">
        <v>890</v>
      </c>
      <c r="B8" s="52"/>
    </row>
    <row r="9" ht="20.05" customHeight="1" spans="1:2">
      <c r="A9" s="35" t="s">
        <v>891</v>
      </c>
      <c r="B9" s="52"/>
    </row>
    <row r="10" ht="20.05" customHeight="1" spans="1:2">
      <c r="A10" s="33" t="s">
        <v>892</v>
      </c>
      <c r="B10" s="36">
        <v>1734</v>
      </c>
    </row>
    <row r="11" ht="20.05" customHeight="1" spans="1:2">
      <c r="A11" s="35" t="s">
        <v>85</v>
      </c>
      <c r="B11" s="37"/>
    </row>
    <row r="12" ht="20.05" customHeight="1" spans="1:2">
      <c r="A12" s="35" t="s">
        <v>86</v>
      </c>
      <c r="B12" s="51"/>
    </row>
    <row r="13" ht="20.05" customHeight="1" spans="1:2">
      <c r="A13" s="35" t="s">
        <v>87</v>
      </c>
      <c r="B13" s="52"/>
    </row>
    <row r="14" ht="20.05" customHeight="1" spans="1:2">
      <c r="A14" s="35" t="s">
        <v>893</v>
      </c>
      <c r="B14" s="52"/>
    </row>
    <row r="15" ht="20.05" customHeight="1" spans="1:2">
      <c r="A15" s="35" t="s">
        <v>894</v>
      </c>
      <c r="B15" s="179"/>
    </row>
    <row r="16" ht="20.05" customHeight="1" spans="1:2">
      <c r="A16" s="35" t="s">
        <v>895</v>
      </c>
      <c r="B16" s="52"/>
    </row>
    <row r="17" ht="20.05" customHeight="1" spans="1:2">
      <c r="A17" s="35" t="s">
        <v>896</v>
      </c>
      <c r="B17" s="52"/>
    </row>
    <row r="18" ht="20.05" customHeight="1" spans="1:2">
      <c r="A18" s="35" t="s">
        <v>897</v>
      </c>
      <c r="B18" s="52"/>
    </row>
    <row r="19" ht="20.05" customHeight="1" spans="1:2">
      <c r="A19" s="35" t="s">
        <v>898</v>
      </c>
      <c r="B19" s="52"/>
    </row>
    <row r="20" ht="20.05" customHeight="1" spans="1:2">
      <c r="A20" s="35" t="s">
        <v>899</v>
      </c>
      <c r="B20" s="52"/>
    </row>
    <row r="21" ht="20.05" customHeight="1" spans="1:2">
      <c r="A21" s="35" t="s">
        <v>900</v>
      </c>
      <c r="B21" s="52"/>
    </row>
    <row r="22" ht="20.05" customHeight="1" spans="1:2">
      <c r="A22" s="35" t="s">
        <v>901</v>
      </c>
      <c r="B22" s="52"/>
    </row>
    <row r="23" ht="20.05" customHeight="1" spans="1:2">
      <c r="A23" s="35" t="s">
        <v>902</v>
      </c>
      <c r="B23" s="52"/>
    </row>
    <row r="24" ht="20.05" customHeight="1" spans="1:2">
      <c r="A24" s="35" t="s">
        <v>903</v>
      </c>
      <c r="B24" s="52"/>
    </row>
    <row r="25" ht="20.05" customHeight="1" spans="1:2">
      <c r="A25" s="35" t="s">
        <v>904</v>
      </c>
      <c r="B25" s="37">
        <v>1734</v>
      </c>
    </row>
    <row r="26" ht="20.05" customHeight="1" spans="1:2">
      <c r="A26" s="33" t="s">
        <v>905</v>
      </c>
      <c r="B26" s="52"/>
    </row>
    <row r="27" ht="20.05" customHeight="1" spans="1:2">
      <c r="A27" s="35" t="s">
        <v>85</v>
      </c>
      <c r="B27" s="52"/>
    </row>
    <row r="28" ht="20.05" customHeight="1" spans="1:2">
      <c r="A28" s="35" t="s">
        <v>86</v>
      </c>
      <c r="B28" s="52"/>
    </row>
    <row r="29" ht="20.05" customHeight="1" spans="1:2">
      <c r="A29" s="35" t="s">
        <v>87</v>
      </c>
      <c r="B29" s="52"/>
    </row>
    <row r="30" ht="20.05" customHeight="1" spans="1:2">
      <c r="A30" s="35" t="s">
        <v>906</v>
      </c>
      <c r="B30" s="52"/>
    </row>
    <row r="31" ht="20.05" customHeight="1" spans="1:2">
      <c r="A31" s="33" t="s">
        <v>907</v>
      </c>
      <c r="B31" s="51"/>
    </row>
    <row r="32" ht="20.05" customHeight="1" spans="1:2">
      <c r="A32" s="35" t="s">
        <v>85</v>
      </c>
      <c r="B32" s="52"/>
    </row>
    <row r="33" ht="20.05" customHeight="1" spans="1:2">
      <c r="A33" s="35" t="s">
        <v>86</v>
      </c>
      <c r="B33" s="52"/>
    </row>
    <row r="34" ht="20.05" customHeight="1" spans="1:2">
      <c r="A34" s="35" t="s">
        <v>87</v>
      </c>
      <c r="B34" s="52"/>
    </row>
    <row r="35" ht="20.5" customHeight="1" spans="1:2">
      <c r="A35" s="35" t="s">
        <v>908</v>
      </c>
      <c r="B35" s="52"/>
    </row>
    <row r="36" ht="18.75" customHeight="1" spans="1:1">
      <c r="A36" s="66" t="s">
        <v>909</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7" sqref="B37"/>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910</v>
      </c>
      <c r="B3" s="52"/>
    </row>
    <row r="4" ht="20.05" customHeight="1" spans="1:2">
      <c r="A4" s="35" t="s">
        <v>911</v>
      </c>
      <c r="B4" s="52"/>
    </row>
    <row r="5" ht="20.05" customHeight="1" spans="1:2">
      <c r="A5" s="35" t="s">
        <v>912</v>
      </c>
      <c r="B5" s="52"/>
    </row>
    <row r="6" ht="20.05" customHeight="1" spans="1:2">
      <c r="A6" s="35" t="s">
        <v>913</v>
      </c>
      <c r="B6" s="52"/>
    </row>
    <row r="7" ht="20.05" customHeight="1" spans="1:2">
      <c r="A7" s="35" t="s">
        <v>94</v>
      </c>
      <c r="B7" s="52"/>
    </row>
    <row r="8" ht="20.05" customHeight="1" spans="1:2">
      <c r="A8" s="35" t="s">
        <v>914</v>
      </c>
      <c r="B8" s="51"/>
    </row>
    <row r="9" ht="20.05" customHeight="1" spans="1:2">
      <c r="A9" s="33" t="s">
        <v>915</v>
      </c>
      <c r="B9" s="37"/>
    </row>
    <row r="10" ht="20.05" customHeight="1" spans="1:2">
      <c r="A10" s="35" t="s">
        <v>85</v>
      </c>
      <c r="B10" s="51"/>
    </row>
    <row r="11" ht="20.05" customHeight="1" spans="1:2">
      <c r="A11" s="35" t="s">
        <v>86</v>
      </c>
      <c r="B11" s="51"/>
    </row>
    <row r="12" ht="20.05" customHeight="1" spans="1:2">
      <c r="A12" s="35" t="s">
        <v>87</v>
      </c>
      <c r="B12" s="52"/>
    </row>
    <row r="13" ht="20.05" customHeight="1" spans="1:2">
      <c r="A13" s="35" t="s">
        <v>916</v>
      </c>
      <c r="B13" s="52"/>
    </row>
    <row r="14" ht="20.05" customHeight="1" spans="1:2">
      <c r="A14" s="35" t="s">
        <v>917</v>
      </c>
      <c r="B14" s="52"/>
    </row>
    <row r="15" ht="20.05" customHeight="1" spans="1:2">
      <c r="A15" s="35" t="s">
        <v>918</v>
      </c>
      <c r="B15" s="37"/>
    </row>
    <row r="16" ht="20.05" customHeight="1" spans="1:2">
      <c r="A16" s="33" t="s">
        <v>919</v>
      </c>
      <c r="B16" s="36">
        <v>6499</v>
      </c>
    </row>
    <row r="17" ht="20.05" customHeight="1" spans="1:2">
      <c r="A17" s="35" t="s">
        <v>85</v>
      </c>
      <c r="B17" s="51"/>
    </row>
    <row r="18" ht="20.05" customHeight="1" spans="1:2">
      <c r="A18" s="35" t="s">
        <v>86</v>
      </c>
      <c r="B18" s="51"/>
    </row>
    <row r="19" ht="20.05" customHeight="1" spans="1:2">
      <c r="A19" s="35" t="s">
        <v>87</v>
      </c>
      <c r="B19" s="52"/>
    </row>
    <row r="20" ht="20.05" customHeight="1" spans="1:2">
      <c r="A20" s="35" t="s">
        <v>920</v>
      </c>
      <c r="B20" s="52"/>
    </row>
    <row r="21" ht="20.05" customHeight="1" spans="1:2">
      <c r="A21" s="35" t="s">
        <v>921</v>
      </c>
      <c r="B21" s="179">
        <v>62</v>
      </c>
    </row>
    <row r="22" ht="20.05" customHeight="1" spans="1:2">
      <c r="A22" s="35" t="s">
        <v>922</v>
      </c>
      <c r="B22" s="52"/>
    </row>
    <row r="23" ht="20.05" customHeight="1" spans="1:2">
      <c r="A23" s="35" t="s">
        <v>923</v>
      </c>
      <c r="B23" s="37">
        <v>6437</v>
      </c>
    </row>
    <row r="24" ht="20.05" customHeight="1" spans="1:2">
      <c r="A24" s="33" t="s">
        <v>924</v>
      </c>
      <c r="B24" s="36">
        <v>3441</v>
      </c>
    </row>
    <row r="25" ht="20.05" customHeight="1" spans="1:2">
      <c r="A25" s="35" t="s">
        <v>925</v>
      </c>
      <c r="B25" s="52"/>
    </row>
    <row r="26" ht="20.05" customHeight="1" spans="1:2">
      <c r="A26" s="35" t="s">
        <v>926</v>
      </c>
      <c r="B26" s="179">
        <v>409</v>
      </c>
    </row>
    <row r="27" ht="20.05" customHeight="1" spans="1:2">
      <c r="A27" s="35" t="s">
        <v>927</v>
      </c>
      <c r="B27" s="52"/>
    </row>
    <row r="28" ht="20.05" customHeight="1" spans="1:2">
      <c r="A28" s="35" t="s">
        <v>928</v>
      </c>
      <c r="B28" s="52"/>
    </row>
    <row r="29" ht="20.05" customHeight="1" spans="1:2">
      <c r="A29" s="35" t="s">
        <v>929</v>
      </c>
      <c r="B29" s="37">
        <v>3032</v>
      </c>
    </row>
    <row r="30" ht="20.05" customHeight="1" spans="1:2">
      <c r="A30" s="31" t="s">
        <v>930</v>
      </c>
      <c r="B30" s="36">
        <v>1008</v>
      </c>
    </row>
    <row r="31" ht="20.05" customHeight="1" spans="1:2">
      <c r="A31" s="33" t="s">
        <v>931</v>
      </c>
      <c r="B31" s="36">
        <v>367</v>
      </c>
    </row>
    <row r="32" ht="20.05" customHeight="1" spans="1:2">
      <c r="A32" s="35" t="s">
        <v>85</v>
      </c>
      <c r="B32" s="51"/>
    </row>
    <row r="33" ht="20.05" customHeight="1" spans="1:2">
      <c r="A33" s="35" t="s">
        <v>86</v>
      </c>
      <c r="B33" s="51"/>
    </row>
    <row r="34" ht="20.05" customHeight="1" spans="1:2">
      <c r="A34" s="35" t="s">
        <v>87</v>
      </c>
      <c r="B34" s="52"/>
    </row>
    <row r="35" ht="20.5" customHeight="1" spans="1:2">
      <c r="A35" s="35" t="s">
        <v>932</v>
      </c>
      <c r="B35" s="52"/>
    </row>
    <row r="36" ht="18.75" customHeight="1" spans="1:1">
      <c r="A36" s="66" t="s">
        <v>933</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7" sqref="B37"/>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934</v>
      </c>
      <c r="B3" s="52"/>
    </row>
    <row r="4" ht="20.05" customHeight="1" spans="1:2">
      <c r="A4" s="35" t="s">
        <v>935</v>
      </c>
      <c r="B4" s="179"/>
    </row>
    <row r="5" ht="20.05" customHeight="1" spans="1:2">
      <c r="A5" s="35" t="s">
        <v>936</v>
      </c>
      <c r="B5" s="51"/>
    </row>
    <row r="6" ht="20.05" customHeight="1" spans="1:2">
      <c r="A6" s="35" t="s">
        <v>94</v>
      </c>
      <c r="B6" s="52"/>
    </row>
    <row r="7" ht="20.05" customHeight="1" spans="1:2">
      <c r="A7" s="35" t="s">
        <v>937</v>
      </c>
      <c r="B7" s="37">
        <v>367</v>
      </c>
    </row>
    <row r="8" ht="20.05" customHeight="1" spans="1:2">
      <c r="A8" s="33" t="s">
        <v>938</v>
      </c>
      <c r="B8" s="36">
        <v>300</v>
      </c>
    </row>
    <row r="9" ht="20.05" customHeight="1" spans="1:2">
      <c r="A9" s="35" t="s">
        <v>85</v>
      </c>
      <c r="B9" s="52"/>
    </row>
    <row r="10" ht="20.05" customHeight="1" spans="1:2">
      <c r="A10" s="35" t="s">
        <v>86</v>
      </c>
      <c r="B10" s="52"/>
    </row>
    <row r="11" ht="20.05" customHeight="1" spans="1:2">
      <c r="A11" s="35" t="s">
        <v>87</v>
      </c>
      <c r="B11" s="52"/>
    </row>
    <row r="12" ht="20.05" customHeight="1" spans="1:2">
      <c r="A12" s="35" t="s">
        <v>939</v>
      </c>
      <c r="B12" s="52"/>
    </row>
    <row r="13" ht="20.05" customHeight="1" spans="1:2">
      <c r="A13" s="35" t="s">
        <v>940</v>
      </c>
      <c r="B13" s="37">
        <v>300</v>
      </c>
    </row>
    <row r="14" ht="20.05" customHeight="1" spans="1:2">
      <c r="A14" s="33" t="s">
        <v>941</v>
      </c>
      <c r="B14" s="36">
        <v>341</v>
      </c>
    </row>
    <row r="15" ht="20.05" customHeight="1" spans="1:2">
      <c r="A15" s="35" t="s">
        <v>942</v>
      </c>
      <c r="B15" s="52"/>
    </row>
    <row r="16" ht="20.05" customHeight="1" spans="1:2">
      <c r="A16" s="35" t="s">
        <v>943</v>
      </c>
      <c r="B16" s="37">
        <v>341</v>
      </c>
    </row>
    <row r="17" ht="20.05" customHeight="1" spans="1:2">
      <c r="A17" s="31" t="s">
        <v>944</v>
      </c>
      <c r="B17" s="36">
        <v>3507</v>
      </c>
    </row>
    <row r="18" ht="20.05" customHeight="1" spans="1:2">
      <c r="A18" s="33" t="s">
        <v>945</v>
      </c>
      <c r="B18" s="52"/>
    </row>
    <row r="19" ht="20.05" customHeight="1" spans="1:2">
      <c r="A19" s="35" t="s">
        <v>85</v>
      </c>
      <c r="B19" s="52"/>
    </row>
    <row r="20" ht="20.05" customHeight="1" spans="1:2">
      <c r="A20" s="35" t="s">
        <v>86</v>
      </c>
      <c r="B20" s="52"/>
    </row>
    <row r="21" ht="20.05" customHeight="1" spans="1:2">
      <c r="A21" s="35" t="s">
        <v>87</v>
      </c>
      <c r="B21" s="52"/>
    </row>
    <row r="22" ht="20.05" customHeight="1" spans="1:2">
      <c r="A22" s="35" t="s">
        <v>946</v>
      </c>
      <c r="B22" s="52"/>
    </row>
    <row r="23" ht="20.05" customHeight="1" spans="1:2">
      <c r="A23" s="35" t="s">
        <v>94</v>
      </c>
      <c r="B23" s="52"/>
    </row>
    <row r="24" ht="20.05" customHeight="1" spans="1:2">
      <c r="A24" s="35" t="s">
        <v>947</v>
      </c>
      <c r="B24" s="52"/>
    </row>
    <row r="25" ht="20.05" customHeight="1" spans="1:2">
      <c r="A25" s="33" t="s">
        <v>948</v>
      </c>
      <c r="B25" s="52"/>
    </row>
    <row r="26" ht="20.05" customHeight="1" spans="1:2">
      <c r="A26" s="35" t="s">
        <v>949</v>
      </c>
      <c r="B26" s="52"/>
    </row>
    <row r="27" ht="20.05" customHeight="1" spans="1:2">
      <c r="A27" s="35" t="s">
        <v>950</v>
      </c>
      <c r="B27" s="52"/>
    </row>
    <row r="28" ht="20.05" customHeight="1" spans="1:2">
      <c r="A28" s="35" t="s">
        <v>951</v>
      </c>
      <c r="B28" s="52"/>
    </row>
    <row r="29" ht="20.05" customHeight="1" spans="1:2">
      <c r="A29" s="35" t="s">
        <v>952</v>
      </c>
      <c r="B29" s="52"/>
    </row>
    <row r="30" ht="20.05" customHeight="1" spans="1:2">
      <c r="A30" s="35" t="s">
        <v>953</v>
      </c>
      <c r="B30" s="52"/>
    </row>
    <row r="31" ht="20.05" customHeight="1" spans="1:2">
      <c r="A31" s="35" t="s">
        <v>954</v>
      </c>
      <c r="B31" s="52"/>
    </row>
    <row r="32" ht="20.05" customHeight="1" spans="1:2">
      <c r="A32" s="35" t="s">
        <v>955</v>
      </c>
      <c r="B32" s="52"/>
    </row>
    <row r="33" ht="20.05" customHeight="1" spans="1:2">
      <c r="A33" s="35" t="s">
        <v>956</v>
      </c>
      <c r="B33" s="52"/>
    </row>
    <row r="34" ht="20.05" customHeight="1" spans="1:2">
      <c r="A34" s="35" t="s">
        <v>957</v>
      </c>
      <c r="B34" s="52"/>
    </row>
    <row r="35" ht="20.5" customHeight="1" spans="1:2">
      <c r="A35" s="33" t="s">
        <v>958</v>
      </c>
      <c r="B35" s="36">
        <v>3507</v>
      </c>
    </row>
    <row r="36" ht="18.75" customHeight="1" spans="1:1">
      <c r="A36" s="66" t="s">
        <v>959</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29" sqref="B29"/>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960</v>
      </c>
      <c r="B3" s="52"/>
    </row>
    <row r="4" ht="20.05" customHeight="1" spans="1:2">
      <c r="A4" s="35" t="s">
        <v>961</v>
      </c>
      <c r="B4" s="37">
        <v>3426</v>
      </c>
    </row>
    <row r="5" ht="20.05" customHeight="1" spans="1:2">
      <c r="A5" s="35" t="s">
        <v>962</v>
      </c>
      <c r="B5" s="52"/>
    </row>
    <row r="6" ht="20.05" customHeight="1" spans="1:2">
      <c r="A6" s="35" t="s">
        <v>963</v>
      </c>
      <c r="B6" s="52"/>
    </row>
    <row r="7" ht="20.05" customHeight="1" spans="1:2">
      <c r="A7" s="35" t="s">
        <v>964</v>
      </c>
      <c r="B7" s="37">
        <v>81</v>
      </c>
    </row>
    <row r="8" ht="20.05" customHeight="1" spans="1:2">
      <c r="A8" s="33" t="s">
        <v>965</v>
      </c>
      <c r="B8" s="52"/>
    </row>
    <row r="9" ht="20.05" customHeight="1" spans="1:2">
      <c r="A9" s="35" t="s">
        <v>966</v>
      </c>
      <c r="B9" s="52"/>
    </row>
    <row r="10" ht="20.05" customHeight="1" spans="1:2">
      <c r="A10" s="35" t="s">
        <v>967</v>
      </c>
      <c r="B10" s="52"/>
    </row>
    <row r="11" ht="20.05" customHeight="1" spans="1:2">
      <c r="A11" s="33" t="s">
        <v>968</v>
      </c>
      <c r="B11" s="36"/>
    </row>
    <row r="12" ht="20.05" customHeight="1" spans="1:2">
      <c r="A12" s="35" t="s">
        <v>969</v>
      </c>
      <c r="B12" s="179"/>
    </row>
    <row r="13" ht="20.05" customHeight="1" spans="1:2">
      <c r="A13" s="35" t="s">
        <v>970</v>
      </c>
      <c r="B13" s="37"/>
    </row>
    <row r="14" ht="20.05" customHeight="1" spans="1:2">
      <c r="A14" s="31" t="s">
        <v>971</v>
      </c>
      <c r="B14" s="52"/>
    </row>
    <row r="15" ht="20.05" customHeight="1" spans="1:2">
      <c r="A15" s="33" t="s">
        <v>972</v>
      </c>
      <c r="B15" s="52"/>
    </row>
    <row r="16" ht="20.05" customHeight="1" spans="1:2">
      <c r="A16" s="33" t="s">
        <v>973</v>
      </c>
      <c r="B16" s="52"/>
    </row>
    <row r="17" ht="20.05" customHeight="1" spans="1:2">
      <c r="A17" s="33" t="s">
        <v>974</v>
      </c>
      <c r="B17" s="52"/>
    </row>
    <row r="18" ht="20.05" customHeight="1" spans="1:2">
      <c r="A18" s="33" t="s">
        <v>975</v>
      </c>
      <c r="B18" s="52"/>
    </row>
    <row r="19" ht="20.05" customHeight="1" spans="1:2">
      <c r="A19" s="33" t="s">
        <v>976</v>
      </c>
      <c r="B19" s="52"/>
    </row>
    <row r="20" ht="20.05" customHeight="1" spans="1:2">
      <c r="A20" s="33" t="s">
        <v>977</v>
      </c>
      <c r="B20" s="52"/>
    </row>
    <row r="21" ht="20.05" customHeight="1" spans="1:2">
      <c r="A21" s="33" t="s">
        <v>978</v>
      </c>
      <c r="B21" s="52"/>
    </row>
    <row r="22" ht="20.05" customHeight="1" spans="1:2">
      <c r="A22" s="33" t="s">
        <v>979</v>
      </c>
      <c r="B22" s="52"/>
    </row>
    <row r="23" ht="20.05" customHeight="1" spans="1:2">
      <c r="A23" s="33" t="s">
        <v>980</v>
      </c>
      <c r="B23" s="52"/>
    </row>
    <row r="24" ht="20.05" customHeight="1" spans="1:2">
      <c r="A24" s="31" t="s">
        <v>981</v>
      </c>
      <c r="B24" s="36">
        <v>119</v>
      </c>
    </row>
    <row r="25" ht="20.05" customHeight="1" spans="1:2">
      <c r="A25" s="33" t="s">
        <v>982</v>
      </c>
      <c r="B25" s="36">
        <v>119</v>
      </c>
    </row>
    <row r="26" ht="20.05" customHeight="1" spans="1:2">
      <c r="A26" s="35" t="s">
        <v>85</v>
      </c>
      <c r="B26" s="37"/>
    </row>
    <row r="27" ht="20.05" customHeight="1" spans="1:2">
      <c r="A27" s="35" t="s">
        <v>86</v>
      </c>
      <c r="B27" s="37">
        <v>8</v>
      </c>
    </row>
    <row r="28" ht="20.05" customHeight="1" spans="1:2">
      <c r="A28" s="35" t="s">
        <v>87</v>
      </c>
      <c r="B28" s="52"/>
    </row>
    <row r="29" ht="20.05" customHeight="1" spans="1:2">
      <c r="A29" s="35" t="s">
        <v>983</v>
      </c>
      <c r="B29" s="179"/>
    </row>
    <row r="30" ht="20.05" customHeight="1" spans="1:2">
      <c r="A30" s="35" t="s">
        <v>984</v>
      </c>
      <c r="B30" s="51"/>
    </row>
    <row r="31" ht="20.05" customHeight="1" spans="1:2">
      <c r="A31" s="35" t="s">
        <v>985</v>
      </c>
      <c r="B31" s="52"/>
    </row>
    <row r="32" ht="20.05" customHeight="1" spans="1:2">
      <c r="A32" s="35" t="s">
        <v>986</v>
      </c>
      <c r="B32" s="51"/>
    </row>
    <row r="33" ht="20.05" customHeight="1" spans="1:2">
      <c r="A33" s="35" t="s">
        <v>987</v>
      </c>
      <c r="B33" s="51"/>
    </row>
    <row r="34" ht="20.05" customHeight="1" spans="1:2">
      <c r="A34" s="35" t="s">
        <v>988</v>
      </c>
      <c r="B34" s="51"/>
    </row>
    <row r="35" ht="20.5" customHeight="1" spans="1:2">
      <c r="A35" s="35" t="s">
        <v>989</v>
      </c>
      <c r="B35" s="51"/>
    </row>
    <row r="36" ht="18.75" customHeight="1" spans="1:1">
      <c r="A36" s="66" t="s">
        <v>990</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20" sqref="B20"/>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991</v>
      </c>
      <c r="B3" s="51"/>
    </row>
    <row r="4" ht="20.05" customHeight="1" spans="1:2">
      <c r="A4" s="35" t="s">
        <v>992</v>
      </c>
      <c r="B4" s="52"/>
    </row>
    <row r="5" ht="20.05" customHeight="1" spans="1:2">
      <c r="A5" s="35" t="s">
        <v>993</v>
      </c>
      <c r="B5" s="52"/>
    </row>
    <row r="6" ht="20.05" customHeight="1" spans="1:2">
      <c r="A6" s="35" t="s">
        <v>994</v>
      </c>
      <c r="B6" s="52"/>
    </row>
    <row r="7" ht="20.05" customHeight="1" spans="1:2">
      <c r="A7" s="35" t="s">
        <v>995</v>
      </c>
      <c r="B7" s="52"/>
    </row>
    <row r="8" ht="20.05" customHeight="1" spans="1:2">
      <c r="A8" s="35" t="s">
        <v>996</v>
      </c>
      <c r="B8" s="52"/>
    </row>
    <row r="9" ht="20.05" customHeight="1" spans="1:2">
      <c r="A9" s="35" t="s">
        <v>997</v>
      </c>
      <c r="B9" s="52"/>
    </row>
    <row r="10" ht="20.05" customHeight="1" spans="1:2">
      <c r="A10" s="35" t="s">
        <v>998</v>
      </c>
      <c r="B10" s="52"/>
    </row>
    <row r="11" ht="20.05" customHeight="1" spans="1:2">
      <c r="A11" s="35" t="s">
        <v>999</v>
      </c>
      <c r="B11" s="52"/>
    </row>
    <row r="12" ht="20.05" customHeight="1" spans="1:2">
      <c r="A12" s="35" t="s">
        <v>1000</v>
      </c>
      <c r="B12" s="52"/>
    </row>
    <row r="13" ht="20.05" customHeight="1" spans="1:2">
      <c r="A13" s="35" t="s">
        <v>1001</v>
      </c>
      <c r="B13" s="52"/>
    </row>
    <row r="14" ht="20.05" customHeight="1" spans="1:2">
      <c r="A14" s="35" t="s">
        <v>1002</v>
      </c>
      <c r="B14" s="52"/>
    </row>
    <row r="15" ht="20.05" customHeight="1" spans="1:2">
      <c r="A15" s="35" t="s">
        <v>1003</v>
      </c>
      <c r="B15" s="52"/>
    </row>
    <row r="16" ht="20.05" customHeight="1" spans="1:2">
      <c r="A16" s="35" t="s">
        <v>1004</v>
      </c>
      <c r="B16" s="52"/>
    </row>
    <row r="17" ht="20.05" customHeight="1" spans="1:2">
      <c r="A17" s="35" t="s">
        <v>94</v>
      </c>
      <c r="B17" s="37"/>
    </row>
    <row r="18" ht="20.05" customHeight="1" spans="1:2">
      <c r="A18" s="35" t="s">
        <v>1005</v>
      </c>
      <c r="B18" s="37">
        <v>111</v>
      </c>
    </row>
    <row r="19" ht="20.05" customHeight="1" spans="1:2">
      <c r="A19" s="33" t="s">
        <v>1006</v>
      </c>
      <c r="B19" s="37"/>
    </row>
    <row r="20" ht="20.05" customHeight="1" spans="1:2">
      <c r="A20" s="35" t="s">
        <v>85</v>
      </c>
      <c r="B20" s="52"/>
    </row>
    <row r="21" ht="20.05" customHeight="1" spans="1:2">
      <c r="A21" s="35" t="s">
        <v>86</v>
      </c>
      <c r="B21" s="52"/>
    </row>
    <row r="22" ht="20.05" customHeight="1" spans="1:2">
      <c r="A22" s="35" t="s">
        <v>87</v>
      </c>
      <c r="B22" s="52"/>
    </row>
    <row r="23" ht="20.05" customHeight="1" spans="1:2">
      <c r="A23" s="35" t="s">
        <v>1007</v>
      </c>
      <c r="B23" s="51"/>
    </row>
    <row r="24" ht="20.05" customHeight="1" spans="1:2">
      <c r="A24" s="35" t="s">
        <v>1008</v>
      </c>
      <c r="B24" s="51"/>
    </row>
    <row r="25" ht="20.05" customHeight="1" spans="1:2">
      <c r="A25" s="35" t="s">
        <v>1009</v>
      </c>
      <c r="B25" s="51"/>
    </row>
    <row r="26" ht="20.05" customHeight="1" spans="1:2">
      <c r="A26" s="35" t="s">
        <v>1010</v>
      </c>
      <c r="B26" s="51"/>
    </row>
    <row r="27" ht="20.05" customHeight="1" spans="1:2">
      <c r="A27" s="35" t="s">
        <v>1011</v>
      </c>
      <c r="B27" s="37"/>
    </row>
    <row r="28" ht="20.05" customHeight="1" spans="1:2">
      <c r="A28" s="35" t="s">
        <v>1012</v>
      </c>
      <c r="B28" s="51"/>
    </row>
    <row r="29" ht="20.05" customHeight="1" spans="1:2">
      <c r="A29" s="35" t="s">
        <v>1013</v>
      </c>
      <c r="B29" s="37"/>
    </row>
    <row r="30" ht="20.05" customHeight="1" spans="1:2">
      <c r="A30" s="35" t="s">
        <v>1014</v>
      </c>
      <c r="B30" s="52"/>
    </row>
    <row r="31" ht="20.05" customHeight="1" spans="1:2">
      <c r="A31" s="35" t="s">
        <v>1015</v>
      </c>
      <c r="B31" s="51"/>
    </row>
    <row r="32" ht="20.05" customHeight="1" spans="1:2">
      <c r="A32" s="35" t="s">
        <v>1016</v>
      </c>
      <c r="B32" s="52"/>
    </row>
    <row r="33" ht="20.05" customHeight="1" spans="1:2">
      <c r="A33" s="35" t="s">
        <v>1017</v>
      </c>
      <c r="B33" s="52"/>
    </row>
    <row r="34" ht="20.05" customHeight="1" spans="1:2">
      <c r="A34" s="33" t="s">
        <v>1018</v>
      </c>
      <c r="B34" s="52"/>
    </row>
    <row r="35" ht="20.5" customHeight="1" spans="1:2">
      <c r="A35" s="35" t="s">
        <v>1019</v>
      </c>
      <c r="B35" s="52"/>
    </row>
    <row r="36" ht="18.75" customHeight="1" spans="1:1">
      <c r="A36" s="66" t="s">
        <v>1020</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topLeftCell="A17" workbookViewId="0">
      <selection activeCell="B37" sqref="B37"/>
    </sheetView>
  </sheetViews>
  <sheetFormatPr defaultColWidth="9" defaultRowHeight="14.25" outlineLevelCol="1"/>
  <cols>
    <col min="1" max="1" width="38.875" customWidth="1"/>
    <col min="2" max="2" width="43.1416666666667" customWidth="1"/>
  </cols>
  <sheetData>
    <row r="1" ht="52.5" customHeight="1" spans="1:2">
      <c r="A1" s="191" t="s">
        <v>81</v>
      </c>
      <c r="B1" s="192"/>
    </row>
    <row r="2" ht="30.5" customHeight="1" spans="1:2">
      <c r="A2" s="14" t="s">
        <v>43</v>
      </c>
      <c r="B2" s="14" t="s">
        <v>4</v>
      </c>
    </row>
    <row r="3" ht="22.5" customHeight="1" spans="1:2">
      <c r="A3" s="31" t="s">
        <v>82</v>
      </c>
      <c r="B3" s="36">
        <v>72462</v>
      </c>
    </row>
    <row r="4" ht="20.05" customHeight="1" spans="1:2">
      <c r="A4" s="31" t="s">
        <v>83</v>
      </c>
      <c r="B4" s="36">
        <v>8375</v>
      </c>
    </row>
    <row r="5" ht="20.05" customHeight="1" spans="1:2">
      <c r="A5" s="33" t="s">
        <v>84</v>
      </c>
      <c r="B5" s="36"/>
    </row>
    <row r="6" ht="20.05" customHeight="1" spans="1:2">
      <c r="A6" s="35" t="s">
        <v>85</v>
      </c>
      <c r="B6" s="37"/>
    </row>
    <row r="7" ht="20.05" customHeight="1" spans="1:2">
      <c r="A7" s="35" t="s">
        <v>86</v>
      </c>
      <c r="B7" s="51"/>
    </row>
    <row r="8" ht="20.05" customHeight="1" spans="1:2">
      <c r="A8" s="35" t="s">
        <v>87</v>
      </c>
      <c r="B8" s="52"/>
    </row>
    <row r="9" ht="20.05" customHeight="1" spans="1:2">
      <c r="A9" s="35" t="s">
        <v>88</v>
      </c>
      <c r="B9" s="51"/>
    </row>
    <row r="10" ht="20.05" customHeight="1" spans="1:2">
      <c r="A10" s="35" t="s">
        <v>89</v>
      </c>
      <c r="B10" s="51"/>
    </row>
    <row r="11" ht="20.05" customHeight="1" spans="1:2">
      <c r="A11" s="35" t="s">
        <v>90</v>
      </c>
      <c r="B11" s="51"/>
    </row>
    <row r="12" ht="20.05" customHeight="1" spans="1:2">
      <c r="A12" s="35" t="s">
        <v>91</v>
      </c>
      <c r="B12" s="51"/>
    </row>
    <row r="13" ht="20.05" customHeight="1" spans="1:2">
      <c r="A13" s="35" t="s">
        <v>92</v>
      </c>
      <c r="B13" s="51"/>
    </row>
    <row r="14" ht="20.05" customHeight="1" spans="1:2">
      <c r="A14" s="35" t="s">
        <v>93</v>
      </c>
      <c r="B14" s="52"/>
    </row>
    <row r="15" ht="20.05" customHeight="1" spans="1:2">
      <c r="A15" s="35" t="s">
        <v>94</v>
      </c>
      <c r="B15" s="51"/>
    </row>
    <row r="16" ht="20.05" customHeight="1" spans="1:2">
      <c r="A16" s="35" t="s">
        <v>95</v>
      </c>
      <c r="B16" s="37"/>
    </row>
    <row r="17" ht="20.05" customHeight="1" spans="1:2">
      <c r="A17" s="33" t="s">
        <v>96</v>
      </c>
      <c r="B17" s="37"/>
    </row>
    <row r="18" ht="20.05" customHeight="1" spans="1:2">
      <c r="A18" s="35" t="s">
        <v>85</v>
      </c>
      <c r="B18" s="37"/>
    </row>
    <row r="19" ht="20.05" customHeight="1" spans="1:2">
      <c r="A19" s="35" t="s">
        <v>86</v>
      </c>
      <c r="B19" s="51"/>
    </row>
    <row r="20" ht="20.05" customHeight="1" spans="1:2">
      <c r="A20" s="35" t="s">
        <v>87</v>
      </c>
      <c r="B20" s="51"/>
    </row>
    <row r="21" ht="20.05" customHeight="1" spans="1:2">
      <c r="A21" s="35" t="s">
        <v>97</v>
      </c>
      <c r="B21" s="51"/>
    </row>
    <row r="22" ht="20.05" customHeight="1" spans="1:2">
      <c r="A22" s="35" t="s">
        <v>98</v>
      </c>
      <c r="B22" s="51"/>
    </row>
    <row r="23" ht="20.05" customHeight="1" spans="1:2">
      <c r="A23" s="35" t="s">
        <v>99</v>
      </c>
      <c r="B23" s="51"/>
    </row>
    <row r="24" ht="20.05" customHeight="1" spans="1:2">
      <c r="A24" s="35" t="s">
        <v>94</v>
      </c>
      <c r="B24" s="51"/>
    </row>
    <row r="25" ht="20.05" customHeight="1" spans="1:2">
      <c r="A25" s="35" t="s">
        <v>100</v>
      </c>
      <c r="B25" s="51"/>
    </row>
    <row r="26" ht="20.05" customHeight="1" spans="1:2">
      <c r="A26" s="33" t="s">
        <v>101</v>
      </c>
      <c r="B26" s="36">
        <v>5787</v>
      </c>
    </row>
    <row r="27" ht="20.05" customHeight="1" spans="1:2">
      <c r="A27" s="35" t="s">
        <v>85</v>
      </c>
      <c r="B27" s="37">
        <v>3598</v>
      </c>
    </row>
    <row r="28" ht="20.05" customHeight="1" spans="1:2">
      <c r="A28" s="35" t="s">
        <v>86</v>
      </c>
      <c r="B28" s="37">
        <v>1074</v>
      </c>
    </row>
    <row r="29" ht="20.05" customHeight="1" spans="1:2">
      <c r="A29" s="35" t="s">
        <v>87</v>
      </c>
      <c r="B29" s="37">
        <v>12</v>
      </c>
    </row>
    <row r="30" ht="20.05" customHeight="1" spans="1:2">
      <c r="A30" s="35" t="s">
        <v>102</v>
      </c>
      <c r="B30" s="52"/>
    </row>
    <row r="31" ht="20.05" customHeight="1" spans="1:2">
      <c r="A31" s="35" t="s">
        <v>103</v>
      </c>
      <c r="B31" s="52"/>
    </row>
    <row r="32" ht="20.05" customHeight="1" spans="1:2">
      <c r="A32" s="35" t="s">
        <v>104</v>
      </c>
      <c r="B32" s="194">
        <v>33</v>
      </c>
    </row>
    <row r="33" ht="20.05" customHeight="1" spans="1:2">
      <c r="A33" s="35" t="s">
        <v>105</v>
      </c>
      <c r="B33" s="51"/>
    </row>
    <row r="34" ht="20.05" customHeight="1" spans="1:2">
      <c r="A34" s="35" t="s">
        <v>106</v>
      </c>
      <c r="B34" s="52"/>
    </row>
    <row r="35" ht="20.5" customHeight="1" spans="1:2">
      <c r="A35" s="35" t="s">
        <v>94</v>
      </c>
      <c r="B35" s="37">
        <v>722</v>
      </c>
    </row>
    <row r="36" ht="18.75" customHeight="1" spans="1:1">
      <c r="A36" s="66" t="s">
        <v>107</v>
      </c>
    </row>
  </sheetData>
  <mergeCells count="2">
    <mergeCell ref="A1:B1"/>
    <mergeCell ref="A36:B36"/>
  </mergeCells>
  <pageMargins left="0.700694444444445" right="0.700694444444445" top="0.751388888888889" bottom="0.751388888888889" header="0.298611111111111" footer="0.298611111111111"/>
  <pageSetup paperSize="9" scale="98" fitToHeight="0" orientation="portrait" horizontalDpi="600"/>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7"/>
  <sheetViews>
    <sheetView workbookViewId="0">
      <selection activeCell="B18" sqref="B18"/>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1" t="s">
        <v>1021</v>
      </c>
      <c r="B3" s="36">
        <v>6015</v>
      </c>
    </row>
    <row r="4" ht="20.05" customHeight="1" spans="1:2">
      <c r="A4" s="33" t="s">
        <v>1022</v>
      </c>
      <c r="B4" s="36">
        <v>5017</v>
      </c>
    </row>
    <row r="5" ht="20.05" customHeight="1" spans="1:2">
      <c r="A5" s="35" t="s">
        <v>1023</v>
      </c>
      <c r="B5" s="52"/>
    </row>
    <row r="6" ht="20.05" customHeight="1" spans="1:2">
      <c r="A6" s="35" t="s">
        <v>1024</v>
      </c>
      <c r="B6" s="52"/>
    </row>
    <row r="7" ht="20.05" customHeight="1" spans="1:2">
      <c r="A7" s="35" t="s">
        <v>1025</v>
      </c>
      <c r="B7" s="37"/>
    </row>
    <row r="8" ht="20.05" customHeight="1" spans="1:2">
      <c r="A8" s="35" t="s">
        <v>1026</v>
      </c>
      <c r="B8" s="40"/>
    </row>
    <row r="9" ht="20.05" customHeight="1" spans="1:2">
      <c r="A9" s="35" t="s">
        <v>1027</v>
      </c>
      <c r="B9" s="179"/>
    </row>
    <row r="10" ht="20.05" customHeight="1" spans="1:2">
      <c r="A10" s="35" t="s">
        <v>1028</v>
      </c>
      <c r="B10" s="37"/>
    </row>
    <row r="11" ht="20.05" customHeight="1" spans="1:2">
      <c r="A11" s="35" t="s">
        <v>1029</v>
      </c>
      <c r="B11" s="40"/>
    </row>
    <row r="12" ht="20.05" customHeight="1" spans="1:2">
      <c r="A12" s="35" t="s">
        <v>1030</v>
      </c>
      <c r="B12" s="37"/>
    </row>
    <row r="13" ht="20.05" customHeight="1" spans="1:2">
      <c r="A13" s="35" t="s">
        <v>1031</v>
      </c>
      <c r="B13" s="37">
        <v>4451</v>
      </c>
    </row>
    <row r="14" ht="20.05" customHeight="1" spans="1:2">
      <c r="A14" s="35" t="s">
        <v>1032</v>
      </c>
      <c r="B14" s="37">
        <v>566</v>
      </c>
    </row>
    <row r="15" ht="20.05" customHeight="1" spans="1:2">
      <c r="A15" s="35" t="s">
        <v>1033</v>
      </c>
      <c r="B15" s="40"/>
    </row>
    <row r="16" ht="20.05" customHeight="1" spans="1:2">
      <c r="A16" s="33" t="s">
        <v>1034</v>
      </c>
      <c r="B16" s="36">
        <v>998</v>
      </c>
    </row>
    <row r="17" ht="20.05" customHeight="1" spans="1:2">
      <c r="A17" s="35" t="s">
        <v>1035</v>
      </c>
      <c r="B17" s="37">
        <v>998</v>
      </c>
    </row>
    <row r="18" ht="20.05" customHeight="1" spans="1:2">
      <c r="A18" s="35" t="s">
        <v>1036</v>
      </c>
      <c r="B18" s="52"/>
    </row>
    <row r="19" ht="20.05" customHeight="1" spans="1:2">
      <c r="A19" s="35" t="s">
        <v>1037</v>
      </c>
      <c r="B19" s="52"/>
    </row>
    <row r="20" ht="20.05" customHeight="1" spans="1:2">
      <c r="A20" s="33" t="s">
        <v>1038</v>
      </c>
      <c r="B20" s="36"/>
    </row>
    <row r="21" ht="20.05" customHeight="1" spans="1:2">
      <c r="A21" s="35" t="s">
        <v>1039</v>
      </c>
      <c r="B21" s="51"/>
    </row>
    <row r="22" ht="20.05" customHeight="1" spans="1:2">
      <c r="A22" s="35" t="s">
        <v>1040</v>
      </c>
      <c r="B22" s="37"/>
    </row>
    <row r="23" ht="20.05" customHeight="1" spans="1:2">
      <c r="A23" s="35" t="s">
        <v>1041</v>
      </c>
      <c r="B23" s="179"/>
    </row>
    <row r="24" ht="20.05" customHeight="1" spans="1:2">
      <c r="A24" s="31" t="s">
        <v>1042</v>
      </c>
      <c r="B24" s="36"/>
    </row>
    <row r="25" ht="20.05" customHeight="1" spans="1:2">
      <c r="A25" s="33" t="s">
        <v>1043</v>
      </c>
      <c r="B25" s="37"/>
    </row>
    <row r="26" ht="20.05" customHeight="1" spans="1:2">
      <c r="A26" s="35" t="s">
        <v>85</v>
      </c>
      <c r="B26" s="51"/>
    </row>
    <row r="27" ht="20.05" customHeight="1" spans="1:2">
      <c r="A27" s="35" t="s">
        <v>86</v>
      </c>
      <c r="B27" s="51"/>
    </row>
    <row r="28" ht="20.05" customHeight="1" spans="1:2">
      <c r="A28" s="35" t="s">
        <v>87</v>
      </c>
      <c r="B28" s="52"/>
    </row>
    <row r="29" ht="20.05" customHeight="1" spans="1:2">
      <c r="A29" s="35" t="s">
        <v>1044</v>
      </c>
      <c r="B29" s="52"/>
    </row>
    <row r="30" ht="20.05" customHeight="1" spans="1:2">
      <c r="A30" s="35" t="s">
        <v>1045</v>
      </c>
      <c r="B30" s="52"/>
    </row>
    <row r="31" ht="20.05" customHeight="1" spans="1:2">
      <c r="A31" s="35" t="s">
        <v>1046</v>
      </c>
      <c r="B31" s="52"/>
    </row>
    <row r="32" ht="20.05" customHeight="1" spans="1:2">
      <c r="A32" s="35" t="s">
        <v>1047</v>
      </c>
      <c r="B32" s="52"/>
    </row>
    <row r="33" ht="20.05" customHeight="1" spans="1:2">
      <c r="A33" s="35" t="s">
        <v>1048</v>
      </c>
      <c r="B33" s="52"/>
    </row>
    <row r="34" ht="20.05" customHeight="1" spans="1:2">
      <c r="A34" s="35" t="s">
        <v>1049</v>
      </c>
      <c r="B34" s="52"/>
    </row>
    <row r="35" ht="20.05" customHeight="1" spans="1:2">
      <c r="A35" s="35" t="s">
        <v>1050</v>
      </c>
      <c r="B35" s="52"/>
    </row>
    <row r="36" ht="20.5" customHeight="1" spans="1:2">
      <c r="A36" s="35" t="s">
        <v>1051</v>
      </c>
      <c r="B36" s="37"/>
    </row>
    <row r="37" ht="18.75" customHeight="1" spans="1:1">
      <c r="A37" s="66" t="s">
        <v>1052</v>
      </c>
    </row>
  </sheetData>
  <mergeCells count="2">
    <mergeCell ref="A1:B1"/>
    <mergeCell ref="A37:B37"/>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5" sqref="B35"/>
    </sheetView>
  </sheetViews>
  <sheetFormatPr defaultColWidth="9" defaultRowHeight="14.25" outlineLevelCol="1"/>
  <cols>
    <col min="1" max="2" width="43.1416666666667" customWidth="1"/>
  </cols>
  <sheetData>
    <row r="1" ht="52.5" customHeight="1" spans="1:2">
      <c r="A1" s="12" t="s">
        <v>298</v>
      </c>
      <c r="B1" s="13"/>
    </row>
    <row r="2" ht="30.5" customHeight="1" spans="1:2">
      <c r="A2" s="14" t="s">
        <v>43</v>
      </c>
      <c r="B2" s="14" t="s">
        <v>4</v>
      </c>
    </row>
    <row r="3" ht="20.05" customHeight="1" spans="1:2">
      <c r="A3" s="35" t="s">
        <v>1053</v>
      </c>
      <c r="B3" s="52"/>
    </row>
    <row r="4" ht="20.05" customHeight="1" spans="1:2">
      <c r="A4" s="35" t="s">
        <v>1054</v>
      </c>
      <c r="B4" s="51"/>
    </row>
    <row r="5" ht="20.05" customHeight="1" spans="1:2">
      <c r="A5" s="35" t="s">
        <v>1055</v>
      </c>
      <c r="B5" s="52"/>
    </row>
    <row r="6" ht="20.05" customHeight="1" spans="1:2">
      <c r="A6" s="35" t="s">
        <v>1056</v>
      </c>
      <c r="B6" s="52"/>
    </row>
    <row r="7" ht="20.05" customHeight="1" spans="1:2">
      <c r="A7" s="35" t="s">
        <v>94</v>
      </c>
      <c r="B7" s="52"/>
    </row>
    <row r="8" ht="20.05" customHeight="1" spans="1:2">
      <c r="A8" s="35" t="s">
        <v>1057</v>
      </c>
      <c r="B8" s="51"/>
    </row>
    <row r="9" ht="20.05" customHeight="1" spans="1:2">
      <c r="A9" s="33" t="s">
        <v>1058</v>
      </c>
      <c r="B9" s="52"/>
    </row>
    <row r="10" ht="20.05" customHeight="1" spans="1:2">
      <c r="A10" s="35" t="s">
        <v>1059</v>
      </c>
      <c r="B10" s="52"/>
    </row>
    <row r="11" ht="20.05" customHeight="1" spans="1:2">
      <c r="A11" s="35" t="s">
        <v>1060</v>
      </c>
      <c r="B11" s="52"/>
    </row>
    <row r="12" ht="20.05" customHeight="1" spans="1:2">
      <c r="A12" s="35" t="s">
        <v>1061</v>
      </c>
      <c r="B12" s="52"/>
    </row>
    <row r="13" ht="20.05" customHeight="1" spans="1:2">
      <c r="A13" s="35" t="s">
        <v>1062</v>
      </c>
      <c r="B13" s="52"/>
    </row>
    <row r="14" ht="20.05" customHeight="1" spans="1:2">
      <c r="A14" s="35" t="s">
        <v>1063</v>
      </c>
      <c r="B14" s="52"/>
    </row>
    <row r="15" ht="20.05" customHeight="1" spans="1:2">
      <c r="A15" s="33" t="s">
        <v>1064</v>
      </c>
      <c r="B15" s="51"/>
    </row>
    <row r="16" ht="20.05" customHeight="1" spans="1:2">
      <c r="A16" s="35" t="s">
        <v>1065</v>
      </c>
      <c r="B16" s="52"/>
    </row>
    <row r="17" ht="20.05" customHeight="1" spans="1:2">
      <c r="A17" s="35" t="s">
        <v>1066</v>
      </c>
      <c r="B17" s="52"/>
    </row>
    <row r="18" ht="20.05" customHeight="1" spans="1:2">
      <c r="A18" s="35" t="s">
        <v>1067</v>
      </c>
      <c r="B18" s="51"/>
    </row>
    <row r="19" ht="20.05" customHeight="1" spans="1:2">
      <c r="A19" s="35" t="s">
        <v>1068</v>
      </c>
      <c r="B19" s="52"/>
    </row>
    <row r="20" ht="20.05" customHeight="1" spans="1:2">
      <c r="A20" s="35" t="s">
        <v>1069</v>
      </c>
      <c r="B20" s="52"/>
    </row>
    <row r="21" ht="20.05" customHeight="1" spans="1:2">
      <c r="A21" s="33" t="s">
        <v>1070</v>
      </c>
      <c r="B21" s="37"/>
    </row>
    <row r="22" ht="20.05" customHeight="1" spans="1:2">
      <c r="A22" s="35" t="s">
        <v>1071</v>
      </c>
      <c r="B22" s="52"/>
    </row>
    <row r="23" ht="20.05" customHeight="1" spans="1:2">
      <c r="A23" s="35" t="s">
        <v>1072</v>
      </c>
      <c r="B23" s="52"/>
    </row>
    <row r="24" ht="20.05" customHeight="1" spans="1:2">
      <c r="A24" s="35" t="s">
        <v>1073</v>
      </c>
      <c r="B24" s="37"/>
    </row>
    <row r="25" ht="20.05" customHeight="1" spans="1:2">
      <c r="A25" s="35" t="s">
        <v>1074</v>
      </c>
      <c r="B25" s="52"/>
    </row>
    <row r="26" ht="20.05" customHeight="1" spans="1:2">
      <c r="A26" s="35" t="s">
        <v>1075</v>
      </c>
      <c r="B26" s="52"/>
    </row>
    <row r="27" ht="20.05" customHeight="1" spans="1:2">
      <c r="A27" s="35" t="s">
        <v>1076</v>
      </c>
      <c r="B27" s="52"/>
    </row>
    <row r="28" ht="20.05" customHeight="1" spans="1:2">
      <c r="A28" s="35" t="s">
        <v>1077</v>
      </c>
      <c r="B28" s="52"/>
    </row>
    <row r="29" ht="20.05" customHeight="1" spans="1:2">
      <c r="A29" s="35" t="s">
        <v>1078</v>
      </c>
      <c r="B29" s="52"/>
    </row>
    <row r="30" ht="20.05" customHeight="1" spans="1:2">
      <c r="A30" s="35" t="s">
        <v>1079</v>
      </c>
      <c r="B30" s="52"/>
    </row>
    <row r="31" ht="20.05" customHeight="1" spans="1:2">
      <c r="A31" s="35" t="s">
        <v>1080</v>
      </c>
      <c r="B31" s="52"/>
    </row>
    <row r="32" ht="20.05" customHeight="1" spans="1:2">
      <c r="A32" s="35" t="s">
        <v>1081</v>
      </c>
      <c r="B32" s="51"/>
    </row>
    <row r="33" ht="20.05" customHeight="1" spans="1:2">
      <c r="A33" s="35" t="s">
        <v>1082</v>
      </c>
      <c r="B33" s="52"/>
    </row>
    <row r="34" ht="20.05" customHeight="1" spans="1:2">
      <c r="A34" s="31" t="s">
        <v>1083</v>
      </c>
      <c r="B34" s="36">
        <v>1121</v>
      </c>
    </row>
    <row r="35" ht="20.5" customHeight="1" spans="1:2">
      <c r="A35" s="33" t="s">
        <v>1084</v>
      </c>
      <c r="B35" s="36"/>
    </row>
    <row r="36" ht="18.75" customHeight="1" spans="1:1">
      <c r="A36" s="66" t="s">
        <v>1085</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9"/>
  <sheetViews>
    <sheetView workbookViewId="0">
      <selection activeCell="B20" sqref="B20"/>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85</v>
      </c>
      <c r="B3" s="51"/>
    </row>
    <row r="4" ht="20.05" customHeight="1" spans="1:2">
      <c r="A4" s="35" t="s">
        <v>86</v>
      </c>
      <c r="B4" s="51"/>
    </row>
    <row r="5" ht="20.05" customHeight="1" spans="1:2">
      <c r="A5" s="35" t="s">
        <v>87</v>
      </c>
      <c r="B5" s="52"/>
    </row>
    <row r="6" ht="20.05" customHeight="1" spans="1:2">
      <c r="A6" s="35" t="s">
        <v>1086</v>
      </c>
      <c r="B6" s="51"/>
    </row>
    <row r="7" ht="20.05" customHeight="1" spans="1:2">
      <c r="A7" s="35" t="s">
        <v>1087</v>
      </c>
      <c r="B7" s="52"/>
    </row>
    <row r="8" ht="20.05" customHeight="1" spans="1:2">
      <c r="A8" s="35" t="s">
        <v>1088</v>
      </c>
      <c r="B8" s="51"/>
    </row>
    <row r="9" ht="20.05" customHeight="1" spans="1:2">
      <c r="A9" s="35" t="s">
        <v>1089</v>
      </c>
      <c r="B9" s="51"/>
    </row>
    <row r="10" ht="20.05" customHeight="1" spans="1:2">
      <c r="A10" s="35" t="s">
        <v>1090</v>
      </c>
      <c r="B10" s="51"/>
    </row>
    <row r="11" ht="20.05" customHeight="1" spans="1:2">
      <c r="A11" s="35" t="s">
        <v>94</v>
      </c>
      <c r="B11" s="52"/>
    </row>
    <row r="12" ht="20.05" customHeight="1" spans="1:2">
      <c r="A12" s="35" t="s">
        <v>1091</v>
      </c>
      <c r="B12" s="51"/>
    </row>
    <row r="13" ht="20.05" customHeight="1" spans="1:2">
      <c r="A13" s="33" t="s">
        <v>1092</v>
      </c>
      <c r="B13" s="36">
        <v>1112</v>
      </c>
    </row>
    <row r="14" ht="20.05" customHeight="1" spans="1:2">
      <c r="A14" s="35" t="s">
        <v>85</v>
      </c>
      <c r="B14" s="51"/>
    </row>
    <row r="15" ht="20.05" customHeight="1" spans="1:2">
      <c r="A15" s="35" t="s">
        <v>86</v>
      </c>
      <c r="B15" s="37">
        <v>949</v>
      </c>
    </row>
    <row r="16" ht="20.05" customHeight="1" spans="1:2">
      <c r="A16" s="35" t="s">
        <v>87</v>
      </c>
      <c r="B16" s="40"/>
    </row>
    <row r="17" ht="20.05" customHeight="1" spans="1:2">
      <c r="A17" s="35" t="s">
        <v>1093</v>
      </c>
      <c r="B17" s="37"/>
    </row>
    <row r="18" ht="20.05" customHeight="1" spans="1:2">
      <c r="A18" s="35" t="s">
        <v>1094</v>
      </c>
      <c r="B18" s="179">
        <v>163</v>
      </c>
    </row>
    <row r="19" ht="20.05" customHeight="1" spans="1:2">
      <c r="A19" s="31" t="s">
        <v>1095</v>
      </c>
      <c r="B19" s="52"/>
    </row>
    <row r="20" ht="20.05" customHeight="1" spans="1:2">
      <c r="A20" s="35" t="s">
        <v>85</v>
      </c>
      <c r="B20" s="52"/>
    </row>
    <row r="21" ht="20.05" customHeight="1" spans="1:2">
      <c r="A21" s="35" t="s">
        <v>86</v>
      </c>
      <c r="B21" s="52"/>
    </row>
    <row r="22" ht="20.05" customHeight="1" spans="1:2">
      <c r="A22" s="35" t="s">
        <v>87</v>
      </c>
      <c r="B22" s="52"/>
    </row>
    <row r="23" ht="20.05" customHeight="1" spans="1:2">
      <c r="A23" s="35" t="s">
        <v>1096</v>
      </c>
      <c r="B23" s="52"/>
    </row>
    <row r="24" ht="20.05" customHeight="1" spans="1:2">
      <c r="A24" s="35" t="s">
        <v>1097</v>
      </c>
      <c r="B24" s="52"/>
    </row>
    <row r="25" ht="20.05" customHeight="1" spans="1:2">
      <c r="A25" s="35" t="s">
        <v>94</v>
      </c>
      <c r="B25" s="52"/>
    </row>
    <row r="26" ht="20.05" customHeight="1" spans="1:2">
      <c r="A26" s="35" t="s">
        <v>1098</v>
      </c>
      <c r="B26" s="52"/>
    </row>
    <row r="27" ht="20.05" customHeight="1" spans="1:2">
      <c r="A27" s="33" t="s">
        <v>1099</v>
      </c>
      <c r="B27" s="51"/>
    </row>
    <row r="28" ht="20.5" customHeight="1" spans="1:2">
      <c r="A28" s="35" t="s">
        <v>85</v>
      </c>
      <c r="B28" s="52"/>
    </row>
    <row r="29" ht="18.75" customHeight="1" spans="1:1">
      <c r="A29" s="66" t="s">
        <v>1100</v>
      </c>
    </row>
  </sheetData>
  <mergeCells count="2">
    <mergeCell ref="A1:B1"/>
    <mergeCell ref="A29:B29"/>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5"/>
  <sheetViews>
    <sheetView workbookViewId="0">
      <selection activeCell="B36" sqref="B36"/>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86</v>
      </c>
      <c r="B3" s="52"/>
    </row>
    <row r="4" ht="20.05" customHeight="1" spans="1:2">
      <c r="A4" s="35" t="s">
        <v>87</v>
      </c>
      <c r="B4" s="52"/>
    </row>
    <row r="5" ht="20.05" customHeight="1" spans="1:2">
      <c r="A5" s="35" t="s">
        <v>1101</v>
      </c>
      <c r="B5" s="51"/>
    </row>
    <row r="6" ht="20.05" customHeight="1" spans="1:2">
      <c r="A6" s="35" t="s">
        <v>1102</v>
      </c>
      <c r="B6" s="52"/>
    </row>
    <row r="7" ht="20.05" customHeight="1" spans="1:2">
      <c r="A7" s="35" t="s">
        <v>1103</v>
      </c>
      <c r="B7" s="52"/>
    </row>
    <row r="8" ht="20.05" customHeight="1" spans="1:2">
      <c r="A8" s="35" t="s">
        <v>1104</v>
      </c>
      <c r="B8" s="52"/>
    </row>
    <row r="9" ht="20.05" customHeight="1" spans="1:2">
      <c r="A9" s="35" t="s">
        <v>1105</v>
      </c>
      <c r="B9" s="52"/>
    </row>
    <row r="10" ht="20.05" customHeight="1" spans="1:2">
      <c r="A10" s="35" t="s">
        <v>1106</v>
      </c>
      <c r="B10" s="52"/>
    </row>
    <row r="11" ht="20.05" customHeight="1" spans="1:2">
      <c r="A11" s="35" t="s">
        <v>1107</v>
      </c>
      <c r="B11" s="52"/>
    </row>
    <row r="12" ht="20.05" customHeight="1" spans="1:2">
      <c r="A12" s="35" t="s">
        <v>1108</v>
      </c>
      <c r="B12" s="51"/>
    </row>
    <row r="13" ht="20.05" customHeight="1" spans="1:2">
      <c r="A13" s="35" t="s">
        <v>1109</v>
      </c>
      <c r="B13" s="52"/>
    </row>
    <row r="14" ht="20.05" customHeight="1" spans="1:2">
      <c r="A14" s="33" t="s">
        <v>1110</v>
      </c>
      <c r="B14" s="51"/>
    </row>
    <row r="15" ht="20.05" customHeight="1" spans="1:2">
      <c r="A15" s="35" t="s">
        <v>1111</v>
      </c>
      <c r="B15" s="51"/>
    </row>
    <row r="16" ht="20.05" customHeight="1" spans="1:2">
      <c r="A16" s="35" t="s">
        <v>1112</v>
      </c>
      <c r="B16" s="52"/>
    </row>
    <row r="17" ht="20.05" customHeight="1" spans="1:2">
      <c r="A17" s="35" t="s">
        <v>1113</v>
      </c>
      <c r="B17" s="51"/>
    </row>
    <row r="18" ht="20.05" customHeight="1" spans="1:2">
      <c r="A18" s="33" t="s">
        <v>1114</v>
      </c>
      <c r="B18" s="52"/>
    </row>
    <row r="19" ht="20.05" customHeight="1" spans="1:2">
      <c r="A19" s="35" t="s">
        <v>1115</v>
      </c>
      <c r="B19" s="52"/>
    </row>
    <row r="20" ht="20.05" customHeight="1" spans="1:2">
      <c r="A20" s="35" t="s">
        <v>1116</v>
      </c>
      <c r="B20" s="52"/>
    </row>
    <row r="21" ht="20.05" customHeight="1" spans="1:2">
      <c r="A21" s="35" t="s">
        <v>1117</v>
      </c>
      <c r="B21" s="52"/>
    </row>
    <row r="22" ht="20.05" customHeight="1" spans="1:2">
      <c r="A22" s="33" t="s">
        <v>1118</v>
      </c>
      <c r="B22" s="180">
        <v>9</v>
      </c>
    </row>
    <row r="23" ht="20.05" customHeight="1" spans="1:2">
      <c r="A23" s="35" t="s">
        <v>1119</v>
      </c>
      <c r="B23" s="51">
        <v>9</v>
      </c>
    </row>
    <row r="24" ht="20.05" customHeight="1" spans="1:2">
      <c r="A24" s="31" t="s">
        <v>1120</v>
      </c>
      <c r="B24" s="180"/>
    </row>
    <row r="25" ht="20.05" customHeight="1" spans="1:2">
      <c r="A25" s="33" t="s">
        <v>1121</v>
      </c>
      <c r="B25" s="51"/>
    </row>
    <row r="26" ht="20.05" customHeight="1" spans="1:2">
      <c r="A26" s="35" t="s">
        <v>1122</v>
      </c>
      <c r="B26" s="51"/>
    </row>
    <row r="27" ht="20.05" customHeight="1" spans="1:2">
      <c r="A27" s="31" t="s">
        <v>1123</v>
      </c>
      <c r="B27" s="36">
        <v>1265</v>
      </c>
    </row>
    <row r="28" ht="20.05" customHeight="1" spans="1:2">
      <c r="A28" s="33" t="s">
        <v>1124</v>
      </c>
      <c r="B28" s="36">
        <v>1265</v>
      </c>
    </row>
    <row r="29" ht="20.05" customHeight="1" spans="1:2">
      <c r="A29" s="35" t="s">
        <v>1125</v>
      </c>
      <c r="B29" s="37">
        <v>1265</v>
      </c>
    </row>
    <row r="30" ht="20.05" customHeight="1" spans="1:2">
      <c r="A30" s="35" t="s">
        <v>1126</v>
      </c>
      <c r="B30" s="51"/>
    </row>
    <row r="31" ht="20.05" customHeight="1" spans="1:2">
      <c r="A31" s="35" t="s">
        <v>1127</v>
      </c>
      <c r="B31" s="51"/>
    </row>
    <row r="32" ht="20.05" customHeight="1" spans="1:2">
      <c r="A32" s="35" t="s">
        <v>1128</v>
      </c>
      <c r="B32" s="52"/>
    </row>
    <row r="33" ht="20.05" customHeight="1" spans="1:2">
      <c r="A33" s="31" t="s">
        <v>1129</v>
      </c>
      <c r="B33" s="180">
        <v>3</v>
      </c>
    </row>
    <row r="34" ht="20.5" customHeight="1" spans="1:2">
      <c r="A34" s="33" t="s">
        <v>1130</v>
      </c>
      <c r="B34" s="51">
        <v>3</v>
      </c>
    </row>
    <row r="35" ht="18.75" customHeight="1" spans="1:1">
      <c r="A35" s="66" t="s">
        <v>1131</v>
      </c>
    </row>
  </sheetData>
  <mergeCells count="2">
    <mergeCell ref="A1:B1"/>
    <mergeCell ref="A35:B35"/>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topLeftCell="B1" workbookViewId="0">
      <selection activeCell="D34" sqref="D34"/>
    </sheetView>
  </sheetViews>
  <sheetFormatPr defaultColWidth="9" defaultRowHeight="14.25" outlineLevelCol="3"/>
  <cols>
    <col min="1" max="1" width="13" customWidth="1"/>
    <col min="2" max="2" width="34.375" customWidth="1"/>
    <col min="3" max="4" width="26.75" customWidth="1"/>
  </cols>
  <sheetData>
    <row r="1" ht="58.5" customHeight="1" spans="1:4">
      <c r="A1" s="12" t="s">
        <v>1132</v>
      </c>
      <c r="B1" s="13"/>
      <c r="C1" s="13"/>
      <c r="D1" s="13"/>
    </row>
    <row r="2" ht="18" customHeight="1" spans="1:4">
      <c r="A2" s="12"/>
      <c r="B2" s="13"/>
      <c r="C2" s="13"/>
      <c r="D2" s="177" t="s">
        <v>1133</v>
      </c>
    </row>
    <row r="3" ht="40" customHeight="1" spans="1:4">
      <c r="A3" s="14" t="s">
        <v>1134</v>
      </c>
      <c r="B3" s="14" t="s">
        <v>1135</v>
      </c>
      <c r="C3" s="14" t="s">
        <v>1136</v>
      </c>
      <c r="D3" s="14" t="s">
        <v>1137</v>
      </c>
    </row>
    <row r="4" ht="40" customHeight="1" spans="1:4">
      <c r="A4" s="14" t="s">
        <v>82</v>
      </c>
      <c r="B4" s="52"/>
      <c r="C4" s="178">
        <v>72462</v>
      </c>
      <c r="D4" s="178">
        <v>14658</v>
      </c>
    </row>
    <row r="5" ht="40" customHeight="1" spans="1:4">
      <c r="A5" s="171">
        <v>501</v>
      </c>
      <c r="B5" s="31" t="s">
        <v>1138</v>
      </c>
      <c r="C5" s="172">
        <v>5351</v>
      </c>
      <c r="D5" s="172">
        <v>4470</v>
      </c>
    </row>
    <row r="6" ht="40" customHeight="1" spans="1:4">
      <c r="A6" s="171">
        <v>50101</v>
      </c>
      <c r="B6" s="33" t="s">
        <v>1139</v>
      </c>
      <c r="C6" s="174">
        <v>1394</v>
      </c>
      <c r="D6" s="37">
        <v>1394</v>
      </c>
    </row>
    <row r="7" ht="40" customHeight="1" spans="1:4">
      <c r="A7" s="171">
        <v>50102</v>
      </c>
      <c r="B7" s="33" t="s">
        <v>1140</v>
      </c>
      <c r="C7" s="174">
        <v>1221</v>
      </c>
      <c r="D7" s="37">
        <v>511</v>
      </c>
    </row>
    <row r="8" ht="40" customHeight="1" spans="1:4">
      <c r="A8" s="171">
        <v>50103</v>
      </c>
      <c r="B8" s="33" t="s">
        <v>1141</v>
      </c>
      <c r="C8" s="174">
        <v>155</v>
      </c>
      <c r="D8" s="37">
        <v>152</v>
      </c>
    </row>
    <row r="9" ht="40" customHeight="1" spans="1:4">
      <c r="A9" s="171">
        <v>50199</v>
      </c>
      <c r="B9" s="33" t="s">
        <v>1142</v>
      </c>
      <c r="C9" s="174">
        <v>2581</v>
      </c>
      <c r="D9" s="37">
        <v>2413</v>
      </c>
    </row>
    <row r="10" ht="40" customHeight="1" spans="1:4">
      <c r="A10" s="171">
        <v>502</v>
      </c>
      <c r="B10" s="31" t="s">
        <v>1143</v>
      </c>
      <c r="C10" s="172">
        <v>14316</v>
      </c>
      <c r="D10" s="172">
        <v>624</v>
      </c>
    </row>
    <row r="11" ht="40" customHeight="1" spans="1:4">
      <c r="A11" s="171">
        <v>50201</v>
      </c>
      <c r="B11" s="33" t="s">
        <v>1144</v>
      </c>
      <c r="C11" s="174">
        <v>1862</v>
      </c>
      <c r="D11" s="37">
        <v>353</v>
      </c>
    </row>
    <row r="12" ht="40" customHeight="1" spans="1:4">
      <c r="A12" s="171">
        <v>50202</v>
      </c>
      <c r="B12" s="33" t="s">
        <v>1145</v>
      </c>
      <c r="C12" s="174">
        <v>9</v>
      </c>
      <c r="D12" s="51"/>
    </row>
    <row r="13" ht="40" customHeight="1" spans="1:4">
      <c r="A13" s="171">
        <v>50203</v>
      </c>
      <c r="B13" s="33" t="s">
        <v>1146</v>
      </c>
      <c r="C13" s="174">
        <v>8</v>
      </c>
      <c r="D13" s="51"/>
    </row>
    <row r="14" ht="40" customHeight="1" spans="1:4">
      <c r="A14" s="171">
        <v>50204</v>
      </c>
      <c r="B14" s="33" t="s">
        <v>1147</v>
      </c>
      <c r="C14" s="174">
        <v>27</v>
      </c>
      <c r="D14" s="51"/>
    </row>
    <row r="15" ht="40" customHeight="1" spans="1:4">
      <c r="A15" s="171">
        <v>50205</v>
      </c>
      <c r="B15" s="33" t="s">
        <v>1148</v>
      </c>
      <c r="C15" s="174">
        <v>7902</v>
      </c>
      <c r="D15" s="51">
        <v>1</v>
      </c>
    </row>
    <row r="16" ht="40" customHeight="1" spans="1:4">
      <c r="A16" s="171">
        <v>50206</v>
      </c>
      <c r="B16" s="33" t="s">
        <v>1149</v>
      </c>
      <c r="C16" s="174"/>
      <c r="D16" s="51"/>
    </row>
    <row r="17" ht="40" customHeight="1" spans="1:4">
      <c r="A17" s="171">
        <v>50207</v>
      </c>
      <c r="B17" s="33" t="s">
        <v>1150</v>
      </c>
      <c r="C17" s="174">
        <v>17</v>
      </c>
      <c r="D17" s="51">
        <v>7</v>
      </c>
    </row>
    <row r="18" ht="40" customHeight="1" spans="1:4">
      <c r="A18" s="171">
        <v>50208</v>
      </c>
      <c r="B18" s="33" t="s">
        <v>1151</v>
      </c>
      <c r="C18" s="174">
        <v>10</v>
      </c>
      <c r="D18" s="37">
        <v>10</v>
      </c>
    </row>
    <row r="19" ht="40" customHeight="1" spans="1:4">
      <c r="A19" s="171">
        <v>50209</v>
      </c>
      <c r="B19" s="33" t="s">
        <v>1152</v>
      </c>
      <c r="C19" s="174">
        <v>156</v>
      </c>
      <c r="D19" s="51">
        <v>27</v>
      </c>
    </row>
    <row r="20" ht="40" customHeight="1" spans="1:4">
      <c r="A20" s="171">
        <v>50299</v>
      </c>
      <c r="B20" s="33" t="s">
        <v>1153</v>
      </c>
      <c r="C20" s="174">
        <v>4325</v>
      </c>
      <c r="D20" s="37">
        <v>226</v>
      </c>
    </row>
    <row r="21" ht="40" customHeight="1" spans="1:4">
      <c r="A21" s="171">
        <v>503</v>
      </c>
      <c r="B21" s="31" t="s">
        <v>1154</v>
      </c>
      <c r="C21" s="172">
        <v>11970</v>
      </c>
      <c r="D21" s="172">
        <v>1</v>
      </c>
    </row>
    <row r="22" ht="40" customHeight="1" spans="1:4">
      <c r="A22" s="171">
        <v>50301</v>
      </c>
      <c r="B22" s="33" t="s">
        <v>1155</v>
      </c>
      <c r="C22" s="174">
        <v>1053</v>
      </c>
      <c r="D22" s="52"/>
    </row>
    <row r="23" ht="40" customHeight="1" spans="1:4">
      <c r="A23" s="171">
        <v>50302</v>
      </c>
      <c r="B23" s="33" t="s">
        <v>1156</v>
      </c>
      <c r="C23" s="174">
        <v>9893</v>
      </c>
      <c r="D23" s="52"/>
    </row>
    <row r="24" ht="40" customHeight="1" spans="1:4">
      <c r="A24" s="171">
        <v>50303</v>
      </c>
      <c r="B24" s="33" t="s">
        <v>1157</v>
      </c>
      <c r="C24" s="174"/>
      <c r="D24" s="52"/>
    </row>
    <row r="25" ht="40" customHeight="1" spans="1:4">
      <c r="A25" s="171">
        <v>50305</v>
      </c>
      <c r="B25" s="33" t="s">
        <v>1158</v>
      </c>
      <c r="C25" s="174">
        <v>160</v>
      </c>
      <c r="D25" s="52"/>
    </row>
    <row r="26" ht="40" customHeight="1" spans="1:4">
      <c r="A26" s="171">
        <v>50306</v>
      </c>
      <c r="B26" s="33" t="s">
        <v>1159</v>
      </c>
      <c r="C26" s="174">
        <v>156</v>
      </c>
      <c r="D26" s="51">
        <v>1</v>
      </c>
    </row>
    <row r="27" ht="40" customHeight="1" spans="1:4">
      <c r="A27" s="171">
        <v>50307</v>
      </c>
      <c r="B27" s="33" t="s">
        <v>1160</v>
      </c>
      <c r="C27" s="174">
        <v>393</v>
      </c>
      <c r="D27" s="179"/>
    </row>
    <row r="28" ht="40" customHeight="1" spans="1:4">
      <c r="A28" s="171">
        <v>50399</v>
      </c>
      <c r="B28" s="33" t="s">
        <v>1161</v>
      </c>
      <c r="C28" s="174">
        <v>315</v>
      </c>
      <c r="D28" s="52"/>
    </row>
    <row r="29" ht="40" customHeight="1" spans="1:4">
      <c r="A29" s="171">
        <v>504</v>
      </c>
      <c r="B29" s="31" t="s">
        <v>1162</v>
      </c>
      <c r="C29" s="172"/>
      <c r="D29" s="52"/>
    </row>
    <row r="30" ht="18.75" customHeight="1" spans="1:1">
      <c r="A30" s="66" t="s">
        <v>1163</v>
      </c>
    </row>
  </sheetData>
  <mergeCells count="3">
    <mergeCell ref="A1:D1"/>
    <mergeCell ref="A4:B4"/>
    <mergeCell ref="A30:D30"/>
  </mergeCells>
  <pageMargins left="0.700694444444445" right="0.700694444444445" top="0.751388888888889" bottom="0.751388888888889" header="0.298611111111111" footer="0.298611111111111"/>
  <pageSetup paperSize="9" scale="63" fitToHeight="0" orientation="portrait" horizontalDpi="6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topLeftCell="A23" workbookViewId="0">
      <selection activeCell="H30" sqref="H30"/>
    </sheetView>
  </sheetViews>
  <sheetFormatPr defaultColWidth="9" defaultRowHeight="14.25" outlineLevelCol="3"/>
  <cols>
    <col min="1" max="1" width="8.55833333333333" customWidth="1"/>
    <col min="2" max="2" width="27.625" customWidth="1"/>
    <col min="3" max="4" width="28" customWidth="1"/>
  </cols>
  <sheetData>
    <row r="1" ht="39" customHeight="1" spans="1:4">
      <c r="A1" s="12" t="s">
        <v>1164</v>
      </c>
      <c r="B1" s="104"/>
      <c r="C1" s="104"/>
      <c r="D1" s="104"/>
    </row>
    <row r="2" ht="20" customHeight="1" spans="1:4">
      <c r="A2" s="12"/>
      <c r="B2" s="104"/>
      <c r="C2" s="104"/>
      <c r="D2" s="176" t="s">
        <v>1133</v>
      </c>
    </row>
    <row r="3" ht="39" customHeight="1" spans="1:4">
      <c r="A3" s="14" t="s">
        <v>1134</v>
      </c>
      <c r="B3" s="14" t="s">
        <v>1135</v>
      </c>
      <c r="C3" s="14" t="s">
        <v>1136</v>
      </c>
      <c r="D3" s="14" t="s">
        <v>1137</v>
      </c>
    </row>
    <row r="4" ht="39" customHeight="1" spans="1:4">
      <c r="A4" s="171">
        <v>50401</v>
      </c>
      <c r="B4" s="33" t="s">
        <v>1155</v>
      </c>
      <c r="C4" s="174"/>
      <c r="D4" s="52"/>
    </row>
    <row r="5" ht="39" customHeight="1" spans="1:4">
      <c r="A5" s="171">
        <v>50402</v>
      </c>
      <c r="B5" s="33" t="s">
        <v>1156</v>
      </c>
      <c r="C5" s="174"/>
      <c r="D5" s="52"/>
    </row>
    <row r="6" ht="39" customHeight="1" spans="1:4">
      <c r="A6" s="171">
        <v>50403</v>
      </c>
      <c r="B6" s="33" t="s">
        <v>1157</v>
      </c>
      <c r="C6" s="174"/>
      <c r="D6" s="52"/>
    </row>
    <row r="7" ht="39" customHeight="1" spans="1:4">
      <c r="A7" s="171">
        <v>50404</v>
      </c>
      <c r="B7" s="33" t="s">
        <v>1159</v>
      </c>
      <c r="C7" s="174"/>
      <c r="D7" s="52"/>
    </row>
    <row r="8" ht="39" customHeight="1" spans="1:4">
      <c r="A8" s="171">
        <v>50405</v>
      </c>
      <c r="B8" s="33" t="s">
        <v>1160</v>
      </c>
      <c r="C8" s="174"/>
      <c r="D8" s="52"/>
    </row>
    <row r="9" ht="39" customHeight="1" spans="1:4">
      <c r="A9" s="171">
        <v>50499</v>
      </c>
      <c r="B9" s="33" t="s">
        <v>1161</v>
      </c>
      <c r="C9" s="174"/>
      <c r="D9" s="52"/>
    </row>
    <row r="10" ht="39" customHeight="1" spans="1:4">
      <c r="A10" s="171">
        <v>505</v>
      </c>
      <c r="B10" s="31" t="s">
        <v>1165</v>
      </c>
      <c r="C10" s="172">
        <v>11813</v>
      </c>
      <c r="D10" s="172">
        <v>9247</v>
      </c>
    </row>
    <row r="11" ht="39" customHeight="1" spans="1:4">
      <c r="A11" s="171">
        <v>50501</v>
      </c>
      <c r="B11" s="33" t="s">
        <v>1166</v>
      </c>
      <c r="C11" s="174">
        <v>11286</v>
      </c>
      <c r="D11" s="37">
        <v>9056</v>
      </c>
    </row>
    <row r="12" ht="39" customHeight="1" spans="1:4">
      <c r="A12" s="171">
        <v>50502</v>
      </c>
      <c r="B12" s="33" t="s">
        <v>1167</v>
      </c>
      <c r="C12" s="174">
        <v>526</v>
      </c>
      <c r="D12" s="37">
        <v>191</v>
      </c>
    </row>
    <row r="13" ht="39" customHeight="1" spans="1:4">
      <c r="A13" s="171">
        <v>50599</v>
      </c>
      <c r="B13" s="33" t="s">
        <v>1168</v>
      </c>
      <c r="C13" s="174">
        <v>1</v>
      </c>
      <c r="D13" s="51"/>
    </row>
    <row r="14" ht="39" customHeight="1" spans="1:4">
      <c r="A14" s="171">
        <v>506</v>
      </c>
      <c r="B14" s="31" t="s">
        <v>1169</v>
      </c>
      <c r="C14" s="172">
        <v>1013</v>
      </c>
      <c r="D14" s="172"/>
    </row>
    <row r="15" ht="39" customHeight="1" spans="1:4">
      <c r="A15" s="171">
        <v>50601</v>
      </c>
      <c r="B15" s="33" t="s">
        <v>1170</v>
      </c>
      <c r="C15" s="174">
        <v>1013</v>
      </c>
      <c r="D15" s="51"/>
    </row>
    <row r="16" ht="39" customHeight="1" spans="1:4">
      <c r="A16" s="171">
        <v>50602</v>
      </c>
      <c r="B16" s="33" t="s">
        <v>1171</v>
      </c>
      <c r="C16" s="174"/>
      <c r="D16" s="52"/>
    </row>
    <row r="17" ht="39" customHeight="1" spans="1:4">
      <c r="A17" s="171">
        <v>507</v>
      </c>
      <c r="B17" s="31" t="s">
        <v>1172</v>
      </c>
      <c r="C17" s="172">
        <v>23063</v>
      </c>
      <c r="D17" s="52"/>
    </row>
    <row r="18" ht="39" customHeight="1" spans="1:4">
      <c r="A18" s="171">
        <v>50701</v>
      </c>
      <c r="B18" s="33" t="s">
        <v>1173</v>
      </c>
      <c r="C18" s="174"/>
      <c r="D18" s="52"/>
    </row>
    <row r="19" ht="39" customHeight="1" spans="1:4">
      <c r="A19" s="171">
        <v>50702</v>
      </c>
      <c r="B19" s="33" t="s">
        <v>1174</v>
      </c>
      <c r="C19" s="174">
        <v>3443</v>
      </c>
      <c r="D19" s="52"/>
    </row>
    <row r="20" ht="39" customHeight="1" spans="1:4">
      <c r="A20" s="171">
        <v>50799</v>
      </c>
      <c r="B20" s="33" t="s">
        <v>1175</v>
      </c>
      <c r="C20" s="174">
        <v>19620</v>
      </c>
      <c r="D20" s="52"/>
    </row>
    <row r="21" ht="39" customHeight="1" spans="1:4">
      <c r="A21" s="171">
        <v>508</v>
      </c>
      <c r="B21" s="31" t="s">
        <v>1176</v>
      </c>
      <c r="C21" s="172"/>
      <c r="D21" s="52"/>
    </row>
    <row r="22" ht="39" customHeight="1" spans="1:4">
      <c r="A22" s="171">
        <v>50801</v>
      </c>
      <c r="B22" s="33" t="s">
        <v>1177</v>
      </c>
      <c r="C22" s="174"/>
      <c r="D22" s="52"/>
    </row>
    <row r="23" ht="39" customHeight="1" spans="1:4">
      <c r="A23" s="171">
        <v>50802</v>
      </c>
      <c r="B23" s="33" t="s">
        <v>1178</v>
      </c>
      <c r="C23" s="174"/>
      <c r="D23" s="52"/>
    </row>
    <row r="24" ht="39" customHeight="1" spans="1:4">
      <c r="A24" s="171">
        <v>50805</v>
      </c>
      <c r="B24" s="33" t="s">
        <v>1179</v>
      </c>
      <c r="C24" s="174"/>
      <c r="D24" s="52"/>
    </row>
    <row r="25" ht="39" customHeight="1" spans="1:4">
      <c r="A25" s="171">
        <v>50899</v>
      </c>
      <c r="B25" s="33" t="s">
        <v>1180</v>
      </c>
      <c r="C25" s="174"/>
      <c r="D25" s="52"/>
    </row>
    <row r="26" ht="39" customHeight="1" spans="1:4">
      <c r="A26" s="171">
        <v>509</v>
      </c>
      <c r="B26" s="31" t="s">
        <v>1181</v>
      </c>
      <c r="C26" s="172">
        <v>3146</v>
      </c>
      <c r="D26" s="172">
        <v>316</v>
      </c>
    </row>
    <row r="27" ht="39" customHeight="1" spans="1:4">
      <c r="A27" s="171">
        <v>50901</v>
      </c>
      <c r="B27" s="33" t="s">
        <v>1182</v>
      </c>
      <c r="C27" s="174">
        <v>744</v>
      </c>
      <c r="D27" s="37">
        <v>218</v>
      </c>
    </row>
    <row r="28" ht="39" customHeight="1" spans="1:4">
      <c r="A28" s="171">
        <v>50902</v>
      </c>
      <c r="B28" s="33" t="s">
        <v>1183</v>
      </c>
      <c r="C28" s="174"/>
      <c r="D28" s="51"/>
    </row>
    <row r="29" ht="39" customHeight="1" spans="1:4">
      <c r="A29" s="171">
        <v>50903</v>
      </c>
      <c r="B29" s="33" t="s">
        <v>1184</v>
      </c>
      <c r="C29" s="174"/>
      <c r="D29" s="52"/>
    </row>
    <row r="30" ht="39" customHeight="1" spans="1:4">
      <c r="A30" s="171">
        <v>50905</v>
      </c>
      <c r="B30" s="33" t="s">
        <v>1185</v>
      </c>
      <c r="C30" s="174">
        <v>31</v>
      </c>
      <c r="D30" s="37">
        <v>31</v>
      </c>
    </row>
    <row r="31" ht="39" customHeight="1" spans="1:4">
      <c r="A31" s="171">
        <v>50999</v>
      </c>
      <c r="B31" s="33" t="s">
        <v>1186</v>
      </c>
      <c r="C31" s="174">
        <v>2371</v>
      </c>
      <c r="D31" s="51">
        <v>67</v>
      </c>
    </row>
    <row r="32" ht="18.75" customHeight="1" spans="1:1">
      <c r="A32" s="66" t="s">
        <v>1187</v>
      </c>
    </row>
  </sheetData>
  <mergeCells count="2">
    <mergeCell ref="A1:D1"/>
    <mergeCell ref="A32:D32"/>
  </mergeCells>
  <pageMargins left="0.700694444444445" right="0.700694444444445" top="0.751388888888889" bottom="0.751388888888889" header="0.298611111111111" footer="0.298611111111111"/>
  <pageSetup paperSize="9" scale="64" fitToHeight="0" orientation="portrait" horizontalDpi="6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topLeftCell="B12" workbookViewId="0">
      <selection activeCell="C7" sqref="C7:C9"/>
    </sheetView>
  </sheetViews>
  <sheetFormatPr defaultColWidth="9" defaultRowHeight="14.25" outlineLevelCol="3"/>
  <cols>
    <col min="1" max="1" width="8.55833333333333" customWidth="1"/>
    <col min="2" max="3" width="38.2583333333333" customWidth="1"/>
    <col min="4" max="4" width="38.3416666666667" customWidth="1"/>
  </cols>
  <sheetData>
    <row r="1" ht="58.5" customHeight="1" spans="1:4">
      <c r="A1" s="12" t="s">
        <v>1188</v>
      </c>
      <c r="B1" s="104"/>
      <c r="C1" s="104"/>
      <c r="D1" s="104"/>
    </row>
    <row r="2" ht="39" customHeight="1" spans="1:4">
      <c r="A2" s="14" t="s">
        <v>1134</v>
      </c>
      <c r="B2" s="14" t="s">
        <v>1135</v>
      </c>
      <c r="C2" s="14" t="s">
        <v>1136</v>
      </c>
      <c r="D2" s="14" t="s">
        <v>1137</v>
      </c>
    </row>
    <row r="3" ht="39" customHeight="1" spans="1:4">
      <c r="A3" s="171">
        <v>510</v>
      </c>
      <c r="B3" s="31" t="s">
        <v>1189</v>
      </c>
      <c r="C3" s="172">
        <v>435</v>
      </c>
      <c r="D3" s="173"/>
    </row>
    <row r="4" ht="39" customHeight="1" spans="1:4">
      <c r="A4" s="171">
        <v>51002</v>
      </c>
      <c r="B4" s="33" t="s">
        <v>1190</v>
      </c>
      <c r="C4" s="174">
        <v>435</v>
      </c>
      <c r="D4" s="173"/>
    </row>
    <row r="5" ht="39" customHeight="1" spans="1:4">
      <c r="A5" s="171">
        <v>51003</v>
      </c>
      <c r="B5" s="33" t="s">
        <v>1191</v>
      </c>
      <c r="C5" s="174"/>
      <c r="D5" s="173"/>
    </row>
    <row r="6" ht="39" customHeight="1" spans="1:4">
      <c r="A6" s="171">
        <v>511</v>
      </c>
      <c r="B6" s="31" t="s">
        <v>1192</v>
      </c>
      <c r="C6" s="172">
        <v>1268</v>
      </c>
      <c r="D6" s="173"/>
    </row>
    <row r="7" ht="39" customHeight="1" spans="1:4">
      <c r="A7" s="171">
        <v>51101</v>
      </c>
      <c r="B7" s="33" t="s">
        <v>1193</v>
      </c>
      <c r="C7" s="174">
        <v>1265</v>
      </c>
      <c r="D7" s="173"/>
    </row>
    <row r="8" ht="39" customHeight="1" spans="1:4">
      <c r="A8" s="171">
        <v>51102</v>
      </c>
      <c r="B8" s="33" t="s">
        <v>1194</v>
      </c>
      <c r="C8" s="174"/>
      <c r="D8" s="173"/>
    </row>
    <row r="9" ht="39" customHeight="1" spans="1:4">
      <c r="A9" s="171">
        <v>51103</v>
      </c>
      <c r="B9" s="33" t="s">
        <v>1195</v>
      </c>
      <c r="C9" s="174">
        <v>3</v>
      </c>
      <c r="D9" s="173"/>
    </row>
    <row r="10" ht="39" customHeight="1" spans="1:4">
      <c r="A10" s="171">
        <v>51104</v>
      </c>
      <c r="B10" s="33" t="s">
        <v>1196</v>
      </c>
      <c r="C10" s="174"/>
      <c r="D10" s="173"/>
    </row>
    <row r="11" ht="39" customHeight="1" spans="1:4">
      <c r="A11" s="171">
        <v>514</v>
      </c>
      <c r="B11" s="31" t="s">
        <v>1197</v>
      </c>
      <c r="C11" s="172"/>
      <c r="D11" s="173"/>
    </row>
    <row r="12" ht="39" customHeight="1" spans="1:4">
      <c r="A12" s="171">
        <v>51401</v>
      </c>
      <c r="B12" s="33" t="s">
        <v>1198</v>
      </c>
      <c r="C12" s="174"/>
      <c r="D12" s="173"/>
    </row>
    <row r="13" ht="39" customHeight="1" spans="1:4">
      <c r="A13" s="171">
        <v>51402</v>
      </c>
      <c r="B13" s="33" t="s">
        <v>1199</v>
      </c>
      <c r="C13" s="174"/>
      <c r="D13" s="173"/>
    </row>
    <row r="14" ht="39" customHeight="1" spans="1:4">
      <c r="A14" s="171">
        <v>599</v>
      </c>
      <c r="B14" s="31" t="s">
        <v>1200</v>
      </c>
      <c r="C14" s="172">
        <v>87</v>
      </c>
      <c r="D14" s="173"/>
    </row>
    <row r="15" ht="39" customHeight="1" spans="1:4">
      <c r="A15" s="171">
        <v>59907</v>
      </c>
      <c r="B15" s="33" t="s">
        <v>219</v>
      </c>
      <c r="C15" s="174"/>
      <c r="D15" s="173"/>
    </row>
    <row r="16" ht="39" customHeight="1" spans="1:4">
      <c r="A16" s="171">
        <v>59908</v>
      </c>
      <c r="B16" s="33" t="s">
        <v>1201</v>
      </c>
      <c r="C16" s="174"/>
      <c r="D16" s="173"/>
    </row>
    <row r="17" ht="39" customHeight="1" spans="1:4">
      <c r="A17" s="171">
        <v>59909</v>
      </c>
      <c r="B17" s="33" t="s">
        <v>1202</v>
      </c>
      <c r="C17" s="174"/>
      <c r="D17" s="173"/>
    </row>
    <row r="18" ht="39" customHeight="1" spans="1:4">
      <c r="A18" s="171">
        <v>59999</v>
      </c>
      <c r="B18" s="33" t="s">
        <v>980</v>
      </c>
      <c r="C18" s="175" t="s">
        <v>1203</v>
      </c>
      <c r="D18" s="173"/>
    </row>
    <row r="19" ht="18.75" customHeight="1" spans="1:1">
      <c r="A19" s="66" t="s">
        <v>1204</v>
      </c>
    </row>
  </sheetData>
  <mergeCells count="2">
    <mergeCell ref="A1:D1"/>
    <mergeCell ref="A19:D19"/>
  </mergeCells>
  <pageMargins left="0.700694444444445" right="0.700694444444445" top="0.751388888888889" bottom="0.751388888888889" header="0.298611111111111" footer="0.298611111111111"/>
  <pageSetup paperSize="9" scale="65" fitToHeight="0" orientation="portrait" horizontalDpi="600"/>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2"/>
  <sheetViews>
    <sheetView topLeftCell="A31" workbookViewId="0">
      <selection activeCell="D6" sqref="D6"/>
    </sheetView>
  </sheetViews>
  <sheetFormatPr defaultColWidth="9" defaultRowHeight="14.25" outlineLevelCol="3"/>
  <cols>
    <col min="1" max="1" width="43" customWidth="1"/>
    <col min="2" max="2" width="23.5" customWidth="1"/>
    <col min="3" max="3" width="46.1166666666667" customWidth="1"/>
    <col min="4" max="4" width="25.125" customWidth="1"/>
  </cols>
  <sheetData>
    <row r="1" ht="56" customHeight="1" spans="1:4">
      <c r="A1" s="53" t="s">
        <v>1205</v>
      </c>
      <c r="B1" s="53"/>
      <c r="C1" s="12"/>
      <c r="D1" s="53"/>
    </row>
    <row r="2" ht="20" customHeight="1" spans="1:4">
      <c r="A2" s="53"/>
      <c r="B2" s="53"/>
      <c r="C2" s="12"/>
      <c r="D2" s="56" t="s">
        <v>1133</v>
      </c>
    </row>
    <row r="3" ht="28" customHeight="1" spans="1:4">
      <c r="A3" s="14" t="s">
        <v>43</v>
      </c>
      <c r="B3" s="164" t="s">
        <v>4</v>
      </c>
      <c r="C3" s="165" t="s">
        <v>43</v>
      </c>
      <c r="D3" s="150" t="s">
        <v>4</v>
      </c>
    </row>
    <row r="4" ht="28" customHeight="1" spans="1:4">
      <c r="A4" s="80" t="s">
        <v>1206</v>
      </c>
      <c r="B4" s="166">
        <v>135861</v>
      </c>
      <c r="C4" s="80" t="s">
        <v>82</v>
      </c>
      <c r="D4" s="63">
        <v>72462</v>
      </c>
    </row>
    <row r="5" ht="28" customHeight="1" spans="1:4">
      <c r="A5" s="80" t="s">
        <v>32</v>
      </c>
      <c r="B5" s="166">
        <v>24980</v>
      </c>
      <c r="C5" s="80" t="s">
        <v>71</v>
      </c>
      <c r="D5" s="60"/>
    </row>
    <row r="6" ht="28" customHeight="1" spans="1:4">
      <c r="A6" s="80" t="s">
        <v>1207</v>
      </c>
      <c r="B6" s="166">
        <v>12572</v>
      </c>
      <c r="C6" s="80" t="s">
        <v>1208</v>
      </c>
      <c r="D6" s="60"/>
    </row>
    <row r="7" ht="28" customHeight="1" spans="1:4">
      <c r="A7" s="59" t="s">
        <v>1209</v>
      </c>
      <c r="B7" s="167">
        <v>122</v>
      </c>
      <c r="C7" s="59" t="s">
        <v>1210</v>
      </c>
      <c r="D7" s="60"/>
    </row>
    <row r="8" ht="28" customHeight="1" spans="1:4">
      <c r="A8" s="59" t="s">
        <v>1211</v>
      </c>
      <c r="B8" s="167">
        <v>24</v>
      </c>
      <c r="C8" s="59" t="s">
        <v>1212</v>
      </c>
      <c r="D8" s="60"/>
    </row>
    <row r="9" ht="28" customHeight="1" spans="1:4">
      <c r="A9" s="59" t="s">
        <v>1213</v>
      </c>
      <c r="B9" s="167"/>
      <c r="C9" s="59" t="s">
        <v>1214</v>
      </c>
      <c r="D9" s="60"/>
    </row>
    <row r="10" ht="28" customHeight="1" spans="1:4">
      <c r="A10" s="59" t="s">
        <v>1215</v>
      </c>
      <c r="B10" s="167"/>
      <c r="C10" s="59" t="s">
        <v>1216</v>
      </c>
      <c r="D10" s="60"/>
    </row>
    <row r="11" ht="28" customHeight="1" spans="1:4">
      <c r="A11" s="59" t="s">
        <v>1217</v>
      </c>
      <c r="B11" s="167">
        <v>10215</v>
      </c>
      <c r="C11" s="59" t="s">
        <v>1218</v>
      </c>
      <c r="D11" s="60"/>
    </row>
    <row r="12" ht="28" customHeight="1" spans="1:4">
      <c r="A12" s="59" t="s">
        <v>1219</v>
      </c>
      <c r="B12" s="167">
        <v>2211</v>
      </c>
      <c r="C12" s="59" t="s">
        <v>1220</v>
      </c>
      <c r="D12" s="60"/>
    </row>
    <row r="13" ht="28" customHeight="1" spans="1:4">
      <c r="A13" s="80" t="s">
        <v>1221</v>
      </c>
      <c r="B13" s="166">
        <v>5686</v>
      </c>
      <c r="C13" s="80" t="s">
        <v>1222</v>
      </c>
      <c r="D13" s="60"/>
    </row>
    <row r="14" ht="28" customHeight="1" spans="1:4">
      <c r="A14" s="59" t="s">
        <v>1223</v>
      </c>
      <c r="B14" s="167">
        <v>545</v>
      </c>
      <c r="C14" s="59" t="s">
        <v>1224</v>
      </c>
      <c r="D14" s="60"/>
    </row>
    <row r="15" ht="28" customHeight="1" spans="1:4">
      <c r="A15" s="59" t="s">
        <v>1225</v>
      </c>
      <c r="B15" s="167">
        <v>1936</v>
      </c>
      <c r="C15" s="59" t="s">
        <v>1226</v>
      </c>
      <c r="D15" s="60"/>
    </row>
    <row r="16" ht="28" customHeight="1" spans="1:4">
      <c r="A16" s="59" t="s">
        <v>1227</v>
      </c>
      <c r="B16" s="167"/>
      <c r="C16" s="59" t="s">
        <v>1228</v>
      </c>
      <c r="D16" s="60"/>
    </row>
    <row r="17" ht="28" customHeight="1" spans="1:4">
      <c r="A17" s="59" t="s">
        <v>1229</v>
      </c>
      <c r="B17" s="167">
        <v>1433</v>
      </c>
      <c r="C17" s="59" t="s">
        <v>1230</v>
      </c>
      <c r="D17" s="60"/>
    </row>
    <row r="18" ht="28" customHeight="1" spans="1:4">
      <c r="A18" s="59" t="s">
        <v>1231</v>
      </c>
      <c r="B18" s="167"/>
      <c r="C18" s="59" t="s">
        <v>1232</v>
      </c>
      <c r="D18" s="60"/>
    </row>
    <row r="19" ht="28" customHeight="1" spans="1:4">
      <c r="A19" s="59" t="s">
        <v>1233</v>
      </c>
      <c r="B19" s="167"/>
      <c r="C19" s="59" t="s">
        <v>1234</v>
      </c>
      <c r="D19" s="60"/>
    </row>
    <row r="20" ht="28" customHeight="1" spans="1:4">
      <c r="A20" s="59" t="s">
        <v>1235</v>
      </c>
      <c r="B20" s="167"/>
      <c r="C20" s="59" t="s">
        <v>1236</v>
      </c>
      <c r="D20" s="60"/>
    </row>
    <row r="21" ht="28" customHeight="1" spans="1:4">
      <c r="A21" s="59" t="s">
        <v>1237</v>
      </c>
      <c r="B21" s="167"/>
      <c r="C21" s="59" t="s">
        <v>1238</v>
      </c>
      <c r="D21" s="60"/>
    </row>
    <row r="22" ht="28" customHeight="1" spans="1:4">
      <c r="A22" s="59" t="s">
        <v>1239</v>
      </c>
      <c r="B22" s="167">
        <v>160</v>
      </c>
      <c r="C22" s="59" t="s">
        <v>1240</v>
      </c>
      <c r="D22" s="60"/>
    </row>
    <row r="23" ht="28" customHeight="1" spans="1:4">
      <c r="A23" s="59" t="s">
        <v>1241</v>
      </c>
      <c r="B23" s="167"/>
      <c r="C23" s="59" t="s">
        <v>1242</v>
      </c>
      <c r="D23" s="60"/>
    </row>
    <row r="24" ht="28" customHeight="1" spans="1:4">
      <c r="A24" s="59" t="s">
        <v>1243</v>
      </c>
      <c r="B24" s="167"/>
      <c r="C24" s="59" t="s">
        <v>1244</v>
      </c>
      <c r="D24" s="60"/>
    </row>
    <row r="25" ht="28" customHeight="1" spans="1:4">
      <c r="A25" s="59" t="s">
        <v>1245</v>
      </c>
      <c r="B25" s="167"/>
      <c r="C25" s="59" t="s">
        <v>1246</v>
      </c>
      <c r="D25" s="60"/>
    </row>
    <row r="26" ht="28" customHeight="1" spans="1:4">
      <c r="A26" s="59" t="s">
        <v>1247</v>
      </c>
      <c r="B26" s="167"/>
      <c r="C26" s="59" t="s">
        <v>1248</v>
      </c>
      <c r="D26" s="60"/>
    </row>
    <row r="27" ht="28" customHeight="1" spans="1:4">
      <c r="A27" s="59" t="s">
        <v>1249</v>
      </c>
      <c r="B27" s="167"/>
      <c r="C27" s="59" t="s">
        <v>1250</v>
      </c>
      <c r="D27" s="60"/>
    </row>
    <row r="28" ht="28" customHeight="1" spans="1:4">
      <c r="A28" s="59" t="s">
        <v>1251</v>
      </c>
      <c r="B28" s="167"/>
      <c r="C28" s="59" t="s">
        <v>1252</v>
      </c>
      <c r="D28" s="60"/>
    </row>
    <row r="29" ht="28" customHeight="1" spans="1:4">
      <c r="A29" s="59" t="s">
        <v>1253</v>
      </c>
      <c r="B29" s="167"/>
      <c r="C29" s="59" t="s">
        <v>1254</v>
      </c>
      <c r="D29" s="60"/>
    </row>
    <row r="30" ht="28" customHeight="1" spans="1:4">
      <c r="A30" s="59" t="s">
        <v>1255</v>
      </c>
      <c r="B30" s="167">
        <v>3</v>
      </c>
      <c r="C30" s="59" t="s">
        <v>1256</v>
      </c>
      <c r="D30" s="60"/>
    </row>
    <row r="31" ht="28" customHeight="1" spans="1:4">
      <c r="A31" s="59" t="s">
        <v>1257</v>
      </c>
      <c r="B31" s="167">
        <v>-1015</v>
      </c>
      <c r="C31" s="59" t="s">
        <v>1258</v>
      </c>
      <c r="D31" s="60"/>
    </row>
    <row r="32" ht="28" customHeight="1" spans="1:4">
      <c r="A32" s="59" t="s">
        <v>1259</v>
      </c>
      <c r="B32" s="167">
        <v>1500</v>
      </c>
      <c r="C32" s="59" t="s">
        <v>1260</v>
      </c>
      <c r="D32" s="60"/>
    </row>
    <row r="33" ht="28" customHeight="1" spans="1:4">
      <c r="A33" s="59" t="s">
        <v>1261</v>
      </c>
      <c r="B33" s="167"/>
      <c r="C33" s="59" t="s">
        <v>1262</v>
      </c>
      <c r="D33" s="60"/>
    </row>
    <row r="34" ht="28" customHeight="1" spans="1:4">
      <c r="A34" s="59" t="s">
        <v>1263</v>
      </c>
      <c r="B34" s="167">
        <v>916</v>
      </c>
      <c r="C34" s="59" t="s">
        <v>1264</v>
      </c>
      <c r="D34" s="60"/>
    </row>
    <row r="35" ht="28" customHeight="1" spans="1:4">
      <c r="A35" s="59" t="s">
        <v>1265</v>
      </c>
      <c r="B35" s="167">
        <v>246</v>
      </c>
      <c r="C35" s="59" t="s">
        <v>1266</v>
      </c>
      <c r="D35" s="60"/>
    </row>
    <row r="36" ht="28" customHeight="1" spans="1:4">
      <c r="A36" s="59" t="s">
        <v>1267</v>
      </c>
      <c r="B36" s="167"/>
      <c r="C36" s="59" t="s">
        <v>1268</v>
      </c>
      <c r="D36" s="60"/>
    </row>
    <row r="37" ht="28" customHeight="1" spans="1:4">
      <c r="A37" s="59" t="s">
        <v>1269</v>
      </c>
      <c r="B37" s="167"/>
      <c r="C37" s="59" t="s">
        <v>1270</v>
      </c>
      <c r="D37" s="60"/>
    </row>
    <row r="38" ht="28" customHeight="1" spans="1:4">
      <c r="A38" s="59" t="s">
        <v>1271</v>
      </c>
      <c r="B38" s="167">
        <v>-183</v>
      </c>
      <c r="C38" s="59" t="s">
        <v>1272</v>
      </c>
      <c r="D38" s="60"/>
    </row>
    <row r="39" ht="28" customHeight="1" spans="1:4">
      <c r="A39" s="59" t="s">
        <v>1273</v>
      </c>
      <c r="B39" s="167"/>
      <c r="C39" s="59" t="s">
        <v>1274</v>
      </c>
      <c r="D39" s="168"/>
    </row>
    <row r="40" ht="28" customHeight="1" spans="1:4">
      <c r="A40" s="59" t="s">
        <v>1275</v>
      </c>
      <c r="B40" s="167"/>
      <c r="C40" s="169" t="s">
        <v>1276</v>
      </c>
      <c r="D40" s="60"/>
    </row>
    <row r="41" ht="28" customHeight="1" spans="1:4">
      <c r="A41" s="59" t="s">
        <v>1277</v>
      </c>
      <c r="B41" s="167"/>
      <c r="C41" s="59" t="s">
        <v>1278</v>
      </c>
      <c r="D41" s="170"/>
    </row>
    <row r="42" ht="18.75" customHeight="1" spans="1:4">
      <c r="A42" s="64" t="s">
        <v>1279</v>
      </c>
      <c r="B42" s="64"/>
      <c r="C42" s="66"/>
      <c r="D42" s="64"/>
    </row>
  </sheetData>
  <mergeCells count="2">
    <mergeCell ref="A1:D1"/>
    <mergeCell ref="A42:D42"/>
  </mergeCells>
  <pageMargins left="0.700694444444445" right="0.700694444444445" top="0.751388888888889" bottom="0.751388888888889" header="0.298611111111111" footer="0.298611111111111"/>
  <pageSetup paperSize="9" scale="58" fitToHeight="0" orientation="portrait" horizontalDpi="600"/>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0"/>
  <sheetViews>
    <sheetView topLeftCell="A51" workbookViewId="0">
      <selection activeCell="F67" sqref="F67"/>
    </sheetView>
  </sheetViews>
  <sheetFormatPr defaultColWidth="9" defaultRowHeight="14.25" outlineLevelCol="3"/>
  <cols>
    <col min="1" max="1" width="41.625" customWidth="1"/>
    <col min="2" max="2" width="25.5" customWidth="1"/>
    <col min="3" max="3" width="46.1166666666667" customWidth="1"/>
    <col min="4" max="4" width="27" customWidth="1"/>
  </cols>
  <sheetData>
    <row r="1" ht="46.5" customHeight="1" spans="1:4">
      <c r="A1" s="147" t="s">
        <v>1280</v>
      </c>
      <c r="B1" s="147"/>
      <c r="C1" s="148"/>
      <c r="D1" s="147"/>
    </row>
    <row r="2" customFormat="1" ht="21" customHeight="1" spans="1:4">
      <c r="A2" s="147"/>
      <c r="B2" s="147"/>
      <c r="C2" s="148"/>
      <c r="D2" s="149" t="s">
        <v>1133</v>
      </c>
    </row>
    <row r="3" s="104" customFormat="1" ht="27.45" customHeight="1" spans="1:4">
      <c r="A3" s="150" t="s">
        <v>43</v>
      </c>
      <c r="B3" s="150" t="s">
        <v>4</v>
      </c>
      <c r="C3" s="151" t="s">
        <v>43</v>
      </c>
      <c r="D3" s="150" t="s">
        <v>4</v>
      </c>
    </row>
    <row r="4" ht="16" customHeight="1" spans="1:4">
      <c r="A4" s="152" t="s">
        <v>1281</v>
      </c>
      <c r="B4" s="153"/>
      <c r="C4" s="154" t="s">
        <v>1282</v>
      </c>
      <c r="D4" s="155"/>
    </row>
    <row r="5" ht="16" customHeight="1" spans="1:4">
      <c r="A5" s="152" t="s">
        <v>1283</v>
      </c>
      <c r="B5" s="153"/>
      <c r="C5" s="154" t="s">
        <v>1284</v>
      </c>
      <c r="D5" s="156"/>
    </row>
    <row r="6" ht="16" customHeight="1" spans="1:4">
      <c r="A6" s="152" t="s">
        <v>1285</v>
      </c>
      <c r="B6" s="153"/>
      <c r="C6" s="154" t="s">
        <v>1286</v>
      </c>
      <c r="D6" s="156"/>
    </row>
    <row r="7" ht="16" customHeight="1" spans="1:4">
      <c r="A7" s="152" t="s">
        <v>1287</v>
      </c>
      <c r="B7" s="153"/>
      <c r="C7" s="154" t="s">
        <v>1288</v>
      </c>
      <c r="D7" s="156"/>
    </row>
    <row r="8" ht="16" customHeight="1" spans="1:4">
      <c r="A8" s="152" t="s">
        <v>1289</v>
      </c>
      <c r="B8" s="153"/>
      <c r="C8" s="154" t="s">
        <v>1290</v>
      </c>
      <c r="D8" s="156"/>
    </row>
    <row r="9" ht="16" customHeight="1" spans="1:4">
      <c r="A9" s="152" t="s">
        <v>1291</v>
      </c>
      <c r="B9" s="153"/>
      <c r="C9" s="154" t="s">
        <v>1292</v>
      </c>
      <c r="D9" s="156"/>
    </row>
    <row r="10" ht="16" customHeight="1" spans="1:4">
      <c r="A10" s="152" t="s">
        <v>1293</v>
      </c>
      <c r="B10" s="153">
        <v>145</v>
      </c>
      <c r="C10" s="154" t="s">
        <v>1294</v>
      </c>
      <c r="D10" s="156"/>
    </row>
    <row r="11" ht="16" customHeight="1" spans="1:4">
      <c r="A11" s="157" t="s">
        <v>1295</v>
      </c>
      <c r="B11" s="158">
        <v>6722</v>
      </c>
      <c r="C11" s="159" t="s">
        <v>1296</v>
      </c>
      <c r="D11" s="156"/>
    </row>
    <row r="12" ht="16" customHeight="1" spans="1:4">
      <c r="A12" s="152" t="s">
        <v>1297</v>
      </c>
      <c r="B12" s="60">
        <v>196</v>
      </c>
      <c r="C12" s="154" t="s">
        <v>1297</v>
      </c>
      <c r="D12" s="156"/>
    </row>
    <row r="13" ht="16" customHeight="1" spans="1:4">
      <c r="A13" s="152" t="s">
        <v>1298</v>
      </c>
      <c r="B13" s="60"/>
      <c r="C13" s="154" t="s">
        <v>1298</v>
      </c>
      <c r="D13" s="156"/>
    </row>
    <row r="14" ht="16" customHeight="1" spans="1:4">
      <c r="A14" s="152" t="s">
        <v>1299</v>
      </c>
      <c r="B14" s="60"/>
      <c r="C14" s="154" t="s">
        <v>1299</v>
      </c>
      <c r="D14" s="156"/>
    </row>
    <row r="15" ht="16" customHeight="1" spans="1:4">
      <c r="A15" s="152" t="s">
        <v>1300</v>
      </c>
      <c r="B15" s="60"/>
      <c r="C15" s="154" t="s">
        <v>1300</v>
      </c>
      <c r="D15" s="156"/>
    </row>
    <row r="16" ht="16" customHeight="1" spans="1:4">
      <c r="A16" s="152" t="s">
        <v>1301</v>
      </c>
      <c r="B16" s="60">
        <v>-379</v>
      </c>
      <c r="C16" s="154" t="s">
        <v>1301</v>
      </c>
      <c r="D16" s="156"/>
    </row>
    <row r="17" ht="16" customHeight="1" spans="1:4">
      <c r="A17" s="152" t="s">
        <v>1302</v>
      </c>
      <c r="B17" s="60"/>
      <c r="C17" s="154" t="s">
        <v>1302</v>
      </c>
      <c r="D17" s="156"/>
    </row>
    <row r="18" ht="16" customHeight="1" spans="1:4">
      <c r="A18" s="152" t="s">
        <v>1303</v>
      </c>
      <c r="B18" s="60">
        <v>-50</v>
      </c>
      <c r="C18" s="154" t="s">
        <v>1303</v>
      </c>
      <c r="D18" s="156"/>
    </row>
    <row r="19" ht="16" customHeight="1" spans="1:4">
      <c r="A19" s="152" t="s">
        <v>1304</v>
      </c>
      <c r="B19" s="60">
        <v>-11</v>
      </c>
      <c r="C19" s="154" t="s">
        <v>1304</v>
      </c>
      <c r="D19" s="156"/>
    </row>
    <row r="20" ht="16" customHeight="1" spans="1:4">
      <c r="A20" s="152" t="s">
        <v>1305</v>
      </c>
      <c r="B20" s="60">
        <v>-30</v>
      </c>
      <c r="C20" s="154" t="s">
        <v>1305</v>
      </c>
      <c r="D20" s="156"/>
    </row>
    <row r="21" ht="16" customHeight="1" spans="1:4">
      <c r="A21" s="152" t="s">
        <v>1306</v>
      </c>
      <c r="B21" s="60">
        <v>652</v>
      </c>
      <c r="C21" s="154" t="s">
        <v>1306</v>
      </c>
      <c r="D21" s="156"/>
    </row>
    <row r="22" ht="16" customHeight="1" spans="1:4">
      <c r="A22" s="152" t="s">
        <v>1307</v>
      </c>
      <c r="B22" s="60">
        <v>198</v>
      </c>
      <c r="C22" s="154" t="s">
        <v>1307</v>
      </c>
      <c r="D22" s="156"/>
    </row>
    <row r="23" ht="16" customHeight="1" spans="1:4">
      <c r="A23" s="152" t="s">
        <v>1308</v>
      </c>
      <c r="B23" s="60">
        <v>-701</v>
      </c>
      <c r="C23" s="154" t="s">
        <v>1308</v>
      </c>
      <c r="D23" s="156"/>
    </row>
    <row r="24" ht="16" customHeight="1" spans="1:4">
      <c r="A24" s="152" t="s">
        <v>1309</v>
      </c>
      <c r="B24" s="60"/>
      <c r="C24" s="154" t="s">
        <v>1309</v>
      </c>
      <c r="D24" s="156"/>
    </row>
    <row r="25" ht="16" customHeight="1" spans="1:4">
      <c r="A25" s="152" t="s">
        <v>1310</v>
      </c>
      <c r="B25" s="60">
        <v>4923</v>
      </c>
      <c r="C25" s="154" t="s">
        <v>1310</v>
      </c>
      <c r="D25" s="156"/>
    </row>
    <row r="26" ht="16" customHeight="1" spans="1:4">
      <c r="A26" s="152" t="s">
        <v>1311</v>
      </c>
      <c r="B26" s="60">
        <v>368</v>
      </c>
      <c r="C26" s="154" t="s">
        <v>1311</v>
      </c>
      <c r="D26" s="156"/>
    </row>
    <row r="27" ht="16" customHeight="1" spans="1:4">
      <c r="A27" s="152" t="s">
        <v>1312</v>
      </c>
      <c r="B27" s="60">
        <v>1299</v>
      </c>
      <c r="C27" s="154" t="s">
        <v>1312</v>
      </c>
      <c r="D27" s="156"/>
    </row>
    <row r="28" ht="16" customHeight="1" spans="1:4">
      <c r="A28" s="152" t="s">
        <v>1313</v>
      </c>
      <c r="B28" s="60">
        <v>257</v>
      </c>
      <c r="C28" s="154" t="s">
        <v>1313</v>
      </c>
      <c r="D28" s="156"/>
    </row>
    <row r="29" ht="16" customHeight="1" spans="1:4">
      <c r="A29" s="152" t="s">
        <v>1314</v>
      </c>
      <c r="B29" s="60"/>
      <c r="C29" s="154" t="s">
        <v>1314</v>
      </c>
      <c r="D29" s="156"/>
    </row>
    <row r="30" ht="16" customHeight="1" spans="1:4">
      <c r="A30" s="152" t="s">
        <v>1315</v>
      </c>
      <c r="B30" s="60"/>
      <c r="C30" s="154" t="s">
        <v>1315</v>
      </c>
      <c r="D30" s="156"/>
    </row>
    <row r="31" ht="16" customHeight="1" spans="1:4">
      <c r="A31" s="152" t="s">
        <v>1316</v>
      </c>
      <c r="B31" s="60"/>
      <c r="C31" s="154" t="s">
        <v>1316</v>
      </c>
      <c r="D31" s="156"/>
    </row>
    <row r="32" ht="16" customHeight="1" spans="1:4">
      <c r="A32" s="152" t="s">
        <v>1317</v>
      </c>
      <c r="B32" s="60"/>
      <c r="C32" s="154" t="s">
        <v>1318</v>
      </c>
      <c r="D32" s="156"/>
    </row>
    <row r="33" ht="16" customHeight="1" spans="1:4">
      <c r="A33" s="157" t="s">
        <v>33</v>
      </c>
      <c r="B33" s="153"/>
      <c r="C33" s="159" t="s">
        <v>72</v>
      </c>
      <c r="D33" s="160">
        <v>107125</v>
      </c>
    </row>
    <row r="34" ht="16" customHeight="1" spans="1:4">
      <c r="A34" s="152" t="s">
        <v>1319</v>
      </c>
      <c r="B34" s="153"/>
      <c r="C34" s="154" t="s">
        <v>1320</v>
      </c>
      <c r="D34" s="161">
        <v>513</v>
      </c>
    </row>
    <row r="35" ht="16" customHeight="1" spans="1:4">
      <c r="A35" s="152" t="s">
        <v>1321</v>
      </c>
      <c r="B35" s="153"/>
      <c r="C35" s="154" t="s">
        <v>1322</v>
      </c>
      <c r="D35" s="161">
        <v>106612</v>
      </c>
    </row>
    <row r="36" ht="16" customHeight="1" spans="1:4">
      <c r="A36" s="157" t="s">
        <v>1323</v>
      </c>
      <c r="B36" s="153"/>
      <c r="C36" s="154"/>
      <c r="D36" s="156"/>
    </row>
    <row r="37" ht="16" customHeight="1" spans="1:4">
      <c r="A37" s="157" t="s">
        <v>1324</v>
      </c>
      <c r="B37" s="158">
        <v>56585</v>
      </c>
      <c r="C37" s="154"/>
      <c r="D37" s="156"/>
    </row>
    <row r="38" ht="16" customHeight="1" spans="1:4">
      <c r="A38" s="157" t="s">
        <v>1325</v>
      </c>
      <c r="B38" s="158">
        <v>1513</v>
      </c>
      <c r="C38" s="159" t="s">
        <v>73</v>
      </c>
      <c r="D38" s="156"/>
    </row>
    <row r="39" ht="16" customHeight="1" spans="1:4">
      <c r="A39" s="152" t="s">
        <v>1326</v>
      </c>
      <c r="B39" s="153"/>
      <c r="C39" s="154"/>
      <c r="D39" s="156"/>
    </row>
    <row r="40" ht="16" customHeight="1" spans="1:4">
      <c r="A40" s="152" t="s">
        <v>1327</v>
      </c>
      <c r="B40" s="153">
        <v>1513</v>
      </c>
      <c r="C40" s="154"/>
      <c r="D40" s="156"/>
    </row>
    <row r="41" ht="16" customHeight="1" spans="1:4">
      <c r="A41" s="152" t="s">
        <v>1328</v>
      </c>
      <c r="B41" s="153"/>
      <c r="C41" s="154"/>
      <c r="D41" s="156"/>
    </row>
    <row r="42" ht="16" customHeight="1" spans="1:4">
      <c r="A42" s="157" t="s">
        <v>1329</v>
      </c>
      <c r="B42" s="158"/>
      <c r="C42" s="159" t="s">
        <v>78</v>
      </c>
      <c r="D42" s="160">
        <v>2970</v>
      </c>
    </row>
    <row r="43" ht="16" customHeight="1" spans="1:4">
      <c r="A43" s="157" t="s">
        <v>1330</v>
      </c>
      <c r="B43" s="158"/>
      <c r="C43" s="159" t="s">
        <v>1331</v>
      </c>
      <c r="D43" s="160">
        <v>2970</v>
      </c>
    </row>
    <row r="44" ht="16" customHeight="1" spans="1:4">
      <c r="A44" s="157" t="s">
        <v>1332</v>
      </c>
      <c r="B44" s="158"/>
      <c r="C44" s="154" t="s">
        <v>1333</v>
      </c>
      <c r="D44" s="161"/>
    </row>
    <row r="45" ht="16" customHeight="1" spans="1:4">
      <c r="A45" s="152" t="s">
        <v>1334</v>
      </c>
      <c r="B45" s="153"/>
      <c r="C45" s="154" t="s">
        <v>1335</v>
      </c>
      <c r="D45" s="156"/>
    </row>
    <row r="46" ht="16" customHeight="1" spans="1:4">
      <c r="A46" s="152" t="s">
        <v>1336</v>
      </c>
      <c r="B46" s="153"/>
      <c r="C46" s="154" t="s">
        <v>1337</v>
      </c>
      <c r="D46" s="156"/>
    </row>
    <row r="47" ht="16" customHeight="1" spans="1:4">
      <c r="A47" s="152" t="s">
        <v>1338</v>
      </c>
      <c r="B47" s="153"/>
      <c r="C47" s="154" t="s">
        <v>1339</v>
      </c>
      <c r="D47" s="161">
        <v>2970</v>
      </c>
    </row>
    <row r="48" ht="16" customHeight="1" spans="1:4">
      <c r="A48" s="152" t="s">
        <v>1340</v>
      </c>
      <c r="B48" s="153"/>
      <c r="C48" s="154"/>
      <c r="D48" s="156"/>
    </row>
    <row r="49" ht="16" customHeight="1" spans="1:4">
      <c r="A49" s="157" t="s">
        <v>38</v>
      </c>
      <c r="B49" s="158">
        <v>2970</v>
      </c>
      <c r="C49" s="159" t="s">
        <v>74</v>
      </c>
      <c r="D49" s="156"/>
    </row>
    <row r="50" ht="16" customHeight="1" spans="1:4">
      <c r="A50" s="157" t="s">
        <v>1341</v>
      </c>
      <c r="B50" s="158">
        <v>2970</v>
      </c>
      <c r="C50" s="154" t="s">
        <v>1342</v>
      </c>
      <c r="D50" s="156"/>
    </row>
    <row r="51" ht="16" customHeight="1" spans="1:4">
      <c r="A51" s="152" t="s">
        <v>1343</v>
      </c>
      <c r="B51" s="153"/>
      <c r="C51" s="154" t="s">
        <v>1344</v>
      </c>
      <c r="D51" s="156"/>
    </row>
    <row r="52" ht="16" customHeight="1" spans="1:4">
      <c r="A52" s="152" t="s">
        <v>1345</v>
      </c>
      <c r="B52" s="153"/>
      <c r="C52" s="154" t="s">
        <v>1346</v>
      </c>
      <c r="D52" s="156"/>
    </row>
    <row r="53" ht="16" customHeight="1" spans="1:4">
      <c r="A53" s="152" t="s">
        <v>1347</v>
      </c>
      <c r="B53" s="153"/>
      <c r="C53" s="154" t="s">
        <v>1348</v>
      </c>
      <c r="D53" s="156"/>
    </row>
    <row r="54" ht="16" customHeight="1" spans="1:4">
      <c r="A54" s="152" t="s">
        <v>1349</v>
      </c>
      <c r="B54" s="153">
        <v>2970</v>
      </c>
      <c r="C54" s="154"/>
      <c r="D54" s="156"/>
    </row>
    <row r="55" ht="16" customHeight="1" spans="1:4">
      <c r="A55" s="157" t="s">
        <v>1350</v>
      </c>
      <c r="B55" s="153"/>
      <c r="C55" s="159" t="s">
        <v>1351</v>
      </c>
      <c r="D55" s="156"/>
    </row>
    <row r="56" ht="16" customHeight="1" spans="1:4">
      <c r="A56" s="157" t="s">
        <v>1352</v>
      </c>
      <c r="B56" s="153"/>
      <c r="C56" s="159" t="s">
        <v>1353</v>
      </c>
      <c r="D56" s="156"/>
    </row>
    <row r="57" ht="16" customHeight="1" spans="1:4">
      <c r="A57" s="157" t="s">
        <v>1354</v>
      </c>
      <c r="B57" s="153"/>
      <c r="C57" s="159" t="s">
        <v>1355</v>
      </c>
      <c r="D57" s="156"/>
    </row>
    <row r="58" ht="16" customHeight="1" spans="1:4">
      <c r="A58" s="157" t="s">
        <v>39</v>
      </c>
      <c r="B58" s="158">
        <v>19647</v>
      </c>
      <c r="C58" s="159" t="s">
        <v>75</v>
      </c>
      <c r="D58" s="160">
        <v>26555</v>
      </c>
    </row>
    <row r="59" ht="16" customHeight="1" spans="1:4">
      <c r="A59" s="157" t="s">
        <v>1356</v>
      </c>
      <c r="B59" s="153"/>
      <c r="C59" s="159" t="s">
        <v>971</v>
      </c>
      <c r="D59" s="161"/>
    </row>
    <row r="60" ht="16" customHeight="1" spans="1:4">
      <c r="A60" s="152" t="s">
        <v>1357</v>
      </c>
      <c r="B60" s="153"/>
      <c r="C60" s="154" t="s">
        <v>1358</v>
      </c>
      <c r="D60" s="161"/>
    </row>
    <row r="61" ht="16" customHeight="1" spans="1:4">
      <c r="A61" s="152" t="s">
        <v>1359</v>
      </c>
      <c r="B61" s="153"/>
      <c r="C61" s="154" t="s">
        <v>1360</v>
      </c>
      <c r="D61" s="161"/>
    </row>
    <row r="62" ht="16" customHeight="1" spans="1:4">
      <c r="A62" s="152" t="s">
        <v>1361</v>
      </c>
      <c r="B62" s="153"/>
      <c r="C62" s="154" t="s">
        <v>1362</v>
      </c>
      <c r="D62" s="161"/>
    </row>
    <row r="63" ht="16" customHeight="1" spans="1:4">
      <c r="A63" s="157" t="s">
        <v>1363</v>
      </c>
      <c r="B63" s="153"/>
      <c r="C63" s="159" t="s">
        <v>1364</v>
      </c>
      <c r="D63" s="161"/>
    </row>
    <row r="64" ht="16" customHeight="1" spans="1:4">
      <c r="A64" s="157" t="s">
        <v>1365</v>
      </c>
      <c r="B64" s="153"/>
      <c r="C64" s="159" t="s">
        <v>1366</v>
      </c>
      <c r="D64" s="161"/>
    </row>
    <row r="65" ht="16" customHeight="1" spans="1:4">
      <c r="A65" s="152"/>
      <c r="B65" s="153"/>
      <c r="C65" s="159" t="s">
        <v>1367</v>
      </c>
      <c r="D65" s="161"/>
    </row>
    <row r="66" ht="16" customHeight="1" spans="1:4">
      <c r="A66" s="152"/>
      <c r="B66" s="153"/>
      <c r="C66" s="159" t="s">
        <v>76</v>
      </c>
      <c r="D66" s="160">
        <v>32444</v>
      </c>
    </row>
    <row r="67" ht="16" customHeight="1" spans="1:4">
      <c r="A67" s="152"/>
      <c r="B67" s="153"/>
      <c r="C67" s="159" t="s">
        <v>1368</v>
      </c>
      <c r="D67" s="160">
        <v>32444</v>
      </c>
    </row>
    <row r="68" ht="16" customHeight="1" spans="1:4">
      <c r="A68" s="152"/>
      <c r="B68" s="153"/>
      <c r="C68" s="159" t="s">
        <v>1369</v>
      </c>
      <c r="D68" s="156"/>
    </row>
    <row r="69" s="104" customFormat="1" ht="16" customHeight="1" spans="1:4">
      <c r="A69" s="162" t="s">
        <v>1370</v>
      </c>
      <c r="B69" s="158">
        <v>241556</v>
      </c>
      <c r="C69" s="163" t="s">
        <v>1371</v>
      </c>
      <c r="D69" s="160">
        <v>241556</v>
      </c>
    </row>
    <row r="70" spans="1:4">
      <c r="A70" s="64" t="s">
        <v>1372</v>
      </c>
      <c r="B70" s="64"/>
      <c r="C70" s="66"/>
      <c r="D70" s="64"/>
    </row>
  </sheetData>
  <mergeCells count="2">
    <mergeCell ref="A1:D1"/>
    <mergeCell ref="A70:D70"/>
  </mergeCells>
  <pageMargins left="0.700694444444445" right="0.700694444444445" top="0.751388888888889" bottom="0.751388888888889" header="0.298611111111111" footer="0.298611111111111"/>
  <pageSetup paperSize="9" scale="57" fitToHeight="0" orientation="portrait" horizontalDpi="600"/>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8"/>
  <sheetViews>
    <sheetView showZeros="0" workbookViewId="0">
      <pane xSplit="2" ySplit="3" topLeftCell="C4" activePane="bottomRight" state="frozen"/>
      <selection/>
      <selection pane="topRight"/>
      <selection pane="bottomLeft"/>
      <selection pane="bottomRight" activeCell="C4" sqref="C4:W47"/>
    </sheetView>
  </sheetViews>
  <sheetFormatPr defaultColWidth="9" defaultRowHeight="14.25"/>
  <cols>
    <col min="1" max="1" width="6.78333333333333" style="102" customWidth="1"/>
    <col min="2" max="2" width="26.1416666666667" style="102" customWidth="1"/>
    <col min="3" max="3" width="9.58333333333333" style="102" customWidth="1"/>
    <col min="4" max="4" width="7.80833333333333" style="102" customWidth="1"/>
    <col min="5" max="5" width="8.53333333333333" style="102" customWidth="1"/>
    <col min="6" max="23" width="11.3583333333333" style="140" customWidth="1"/>
    <col min="24" max="16384" width="9" style="102"/>
  </cols>
  <sheetData>
    <row r="1" ht="51" customHeight="1" spans="1:23">
      <c r="A1" s="53" t="s">
        <v>1373</v>
      </c>
      <c r="B1" s="53"/>
      <c r="C1" s="53"/>
      <c r="D1" s="53"/>
      <c r="E1" s="53"/>
      <c r="F1" s="121"/>
      <c r="G1" s="121"/>
      <c r="H1" s="121"/>
      <c r="I1" s="121"/>
      <c r="J1" s="121"/>
      <c r="K1" s="121"/>
      <c r="L1" s="121"/>
      <c r="M1" s="121"/>
      <c r="N1" s="121"/>
      <c r="O1" s="121"/>
      <c r="P1" s="121"/>
      <c r="Q1" s="121"/>
      <c r="R1" s="121"/>
      <c r="S1" s="121"/>
      <c r="T1" s="121"/>
      <c r="U1" s="121"/>
      <c r="V1" s="121"/>
      <c r="W1" s="121"/>
    </row>
    <row r="2" ht="15" customHeight="1" spans="1:23">
      <c r="A2" s="122" t="s">
        <v>1134</v>
      </c>
      <c r="B2" s="122" t="s">
        <v>1374</v>
      </c>
      <c r="C2" s="122" t="s">
        <v>1375</v>
      </c>
      <c r="D2" s="122" t="s">
        <v>1376</v>
      </c>
      <c r="E2" s="123"/>
      <c r="F2" s="124"/>
      <c r="G2" s="124"/>
      <c r="H2" s="124"/>
      <c r="I2" s="124"/>
      <c r="J2" s="124"/>
      <c r="K2" s="124"/>
      <c r="L2" s="124"/>
      <c r="M2" s="124"/>
      <c r="N2" s="124"/>
      <c r="O2" s="124"/>
      <c r="P2" s="124"/>
      <c r="Q2" s="124"/>
      <c r="R2" s="124"/>
      <c r="S2" s="124"/>
      <c r="T2" s="126" t="s">
        <v>1377</v>
      </c>
      <c r="U2" s="126" t="s">
        <v>1378</v>
      </c>
      <c r="V2" s="126" t="s">
        <v>1379</v>
      </c>
      <c r="W2" s="126" t="s">
        <v>1380</v>
      </c>
    </row>
    <row r="3" ht="36" customHeight="1" spans="1:23">
      <c r="A3" s="123"/>
      <c r="B3" s="123"/>
      <c r="C3" s="123"/>
      <c r="D3" s="122" t="s">
        <v>1381</v>
      </c>
      <c r="E3" s="122" t="s">
        <v>1382</v>
      </c>
      <c r="F3" s="126" t="s">
        <v>1383</v>
      </c>
      <c r="G3" s="126" t="s">
        <v>1384</v>
      </c>
      <c r="H3" s="126" t="s">
        <v>1385</v>
      </c>
      <c r="I3" s="126" t="s">
        <v>35</v>
      </c>
      <c r="J3" s="126" t="s">
        <v>1329</v>
      </c>
      <c r="K3" s="126" t="s">
        <v>1386</v>
      </c>
      <c r="L3" s="126" t="s">
        <v>1387</v>
      </c>
      <c r="M3" s="126" t="s">
        <v>1388</v>
      </c>
      <c r="N3" s="126" t="s">
        <v>1389</v>
      </c>
      <c r="O3" s="126" t="s">
        <v>1390</v>
      </c>
      <c r="P3" s="126" t="s">
        <v>1391</v>
      </c>
      <c r="Q3" s="126" t="s">
        <v>1392</v>
      </c>
      <c r="R3" s="126" t="s">
        <v>1393</v>
      </c>
      <c r="S3" s="126" t="s">
        <v>1394</v>
      </c>
      <c r="T3" s="124"/>
      <c r="U3" s="124"/>
      <c r="V3" s="124"/>
      <c r="W3" s="124"/>
    </row>
    <row r="4" ht="16" customHeight="1" spans="1:23">
      <c r="A4" s="141"/>
      <c r="B4" s="142" t="s">
        <v>82</v>
      </c>
      <c r="C4" s="143">
        <v>232904</v>
      </c>
      <c r="D4" s="143">
        <f>SUM(E4:S4)</f>
        <v>-127998</v>
      </c>
      <c r="E4" s="143"/>
      <c r="F4" s="143">
        <v>-13408</v>
      </c>
      <c r="G4" s="143">
        <v>6077</v>
      </c>
      <c r="H4" s="143">
        <v>5594</v>
      </c>
      <c r="I4" s="143"/>
      <c r="J4" s="143"/>
      <c r="K4" s="143"/>
      <c r="L4" s="143"/>
      <c r="M4" s="143"/>
      <c r="N4" s="143">
        <v>-11088</v>
      </c>
      <c r="O4" s="143"/>
      <c r="P4" s="143"/>
      <c r="Q4" s="143">
        <v>-26555</v>
      </c>
      <c r="R4" s="143"/>
      <c r="S4" s="143">
        <v>-88618</v>
      </c>
      <c r="T4" s="143">
        <f>C4+D4</f>
        <v>104906</v>
      </c>
      <c r="U4" s="143">
        <v>72462</v>
      </c>
      <c r="V4" s="143">
        <f>T4-U4</f>
        <v>32444</v>
      </c>
      <c r="W4" s="143">
        <f>V4</f>
        <v>32444</v>
      </c>
    </row>
    <row r="5" ht="16" customHeight="1" spans="1:23">
      <c r="A5" s="141">
        <v>201</v>
      </c>
      <c r="B5" s="144" t="s">
        <v>83</v>
      </c>
      <c r="C5" s="143">
        <v>20361</v>
      </c>
      <c r="D5" s="143">
        <f t="shared" ref="D5:D47" si="0">SUM(E5:S5)</f>
        <v>-11486</v>
      </c>
      <c r="E5" s="143"/>
      <c r="F5" s="143"/>
      <c r="G5" s="143">
        <v>177</v>
      </c>
      <c r="H5" s="143"/>
      <c r="I5" s="143"/>
      <c r="J5" s="143"/>
      <c r="K5" s="143"/>
      <c r="L5" s="143"/>
      <c r="M5" s="143">
        <v>-20</v>
      </c>
      <c r="N5" s="143"/>
      <c r="O5" s="143"/>
      <c r="P5" s="143"/>
      <c r="Q5" s="143">
        <v>-620</v>
      </c>
      <c r="R5" s="143"/>
      <c r="S5" s="143">
        <v>-11023</v>
      </c>
      <c r="T5" s="143">
        <f t="shared" ref="T5:T47" si="1">C5+D5</f>
        <v>8875</v>
      </c>
      <c r="U5" s="143">
        <v>8375</v>
      </c>
      <c r="V5" s="143">
        <f t="shared" ref="V5:V47" si="2">T5-U5</f>
        <v>500</v>
      </c>
      <c r="W5" s="143">
        <f t="shared" ref="W5:W47" si="3">V5</f>
        <v>500</v>
      </c>
    </row>
    <row r="6" ht="16" customHeight="1" spans="1:23">
      <c r="A6" s="141">
        <v>20101</v>
      </c>
      <c r="B6" s="145" t="s">
        <v>1395</v>
      </c>
      <c r="C6" s="143">
        <v>34</v>
      </c>
      <c r="D6" s="143">
        <f t="shared" si="0"/>
        <v>-34</v>
      </c>
      <c r="E6" s="143"/>
      <c r="F6" s="143"/>
      <c r="G6" s="143"/>
      <c r="H6" s="143"/>
      <c r="I6" s="143"/>
      <c r="J6" s="143"/>
      <c r="K6" s="143"/>
      <c r="L6" s="143"/>
      <c r="M6" s="143">
        <v>-34</v>
      </c>
      <c r="N6" s="143"/>
      <c r="O6" s="143"/>
      <c r="P6" s="143"/>
      <c r="Q6" s="143"/>
      <c r="R6" s="143"/>
      <c r="S6" s="143"/>
      <c r="T6" s="143">
        <f t="shared" si="1"/>
        <v>0</v>
      </c>
      <c r="U6" s="143"/>
      <c r="V6" s="143">
        <f t="shared" si="2"/>
        <v>0</v>
      </c>
      <c r="W6" s="143">
        <f t="shared" si="3"/>
        <v>0</v>
      </c>
    </row>
    <row r="7" ht="16" customHeight="1" spans="1:23">
      <c r="A7" s="141">
        <v>20102</v>
      </c>
      <c r="B7" s="145" t="s">
        <v>1396</v>
      </c>
      <c r="C7" s="143"/>
      <c r="D7" s="143">
        <f t="shared" si="0"/>
        <v>0</v>
      </c>
      <c r="E7" s="143"/>
      <c r="F7" s="143"/>
      <c r="G7" s="143"/>
      <c r="H7" s="143"/>
      <c r="I7" s="143"/>
      <c r="J7" s="143"/>
      <c r="K7" s="143"/>
      <c r="L7" s="143"/>
      <c r="M7" s="143"/>
      <c r="N7" s="143"/>
      <c r="O7" s="143"/>
      <c r="P7" s="143"/>
      <c r="Q7" s="143"/>
      <c r="R7" s="143"/>
      <c r="S7" s="143"/>
      <c r="T7" s="143">
        <f t="shared" si="1"/>
        <v>0</v>
      </c>
      <c r="U7" s="143"/>
      <c r="V7" s="143">
        <f t="shared" si="2"/>
        <v>0</v>
      </c>
      <c r="W7" s="143">
        <f t="shared" si="3"/>
        <v>0</v>
      </c>
    </row>
    <row r="8" ht="16" customHeight="1" spans="1:23">
      <c r="A8" s="141">
        <v>20103</v>
      </c>
      <c r="B8" s="145" t="s">
        <v>1397</v>
      </c>
      <c r="C8" s="143">
        <v>16810</v>
      </c>
      <c r="D8" s="143">
        <f t="shared" si="0"/>
        <v>-11023</v>
      </c>
      <c r="E8" s="143"/>
      <c r="F8" s="143"/>
      <c r="G8" s="143"/>
      <c r="H8" s="143"/>
      <c r="I8" s="143"/>
      <c r="J8" s="143"/>
      <c r="K8" s="143"/>
      <c r="L8" s="143"/>
      <c r="M8" s="143"/>
      <c r="N8" s="143"/>
      <c r="O8" s="143"/>
      <c r="P8" s="143"/>
      <c r="Q8" s="143"/>
      <c r="R8" s="143"/>
      <c r="S8" s="143">
        <v>-11023</v>
      </c>
      <c r="T8" s="143">
        <f t="shared" si="1"/>
        <v>5787</v>
      </c>
      <c r="U8" s="143">
        <v>5787</v>
      </c>
      <c r="V8" s="143">
        <f t="shared" si="2"/>
        <v>0</v>
      </c>
      <c r="W8" s="143">
        <f t="shared" si="3"/>
        <v>0</v>
      </c>
    </row>
    <row r="9" ht="16" customHeight="1" spans="1:23">
      <c r="A9" s="141">
        <v>20104</v>
      </c>
      <c r="B9" s="145" t="s">
        <v>1398</v>
      </c>
      <c r="C9" s="143">
        <v>252</v>
      </c>
      <c r="D9" s="143">
        <f t="shared" si="0"/>
        <v>27</v>
      </c>
      <c r="E9" s="143"/>
      <c r="F9" s="143"/>
      <c r="G9" s="143"/>
      <c r="H9" s="143"/>
      <c r="I9" s="143"/>
      <c r="J9" s="143"/>
      <c r="K9" s="143"/>
      <c r="L9" s="143"/>
      <c r="M9" s="143">
        <v>27</v>
      </c>
      <c r="N9" s="143"/>
      <c r="O9" s="143"/>
      <c r="P9" s="143"/>
      <c r="Q9" s="143"/>
      <c r="R9" s="143"/>
      <c r="S9" s="143"/>
      <c r="T9" s="143">
        <f t="shared" si="1"/>
        <v>279</v>
      </c>
      <c r="U9" s="143">
        <v>129</v>
      </c>
      <c r="V9" s="143">
        <f t="shared" si="2"/>
        <v>150</v>
      </c>
      <c r="W9" s="143">
        <f t="shared" si="3"/>
        <v>150</v>
      </c>
    </row>
    <row r="10" ht="16" customHeight="1" spans="1:23">
      <c r="A10" s="141">
        <v>20105</v>
      </c>
      <c r="B10" s="145" t="s">
        <v>1399</v>
      </c>
      <c r="C10" s="143">
        <v>623</v>
      </c>
      <c r="D10" s="143">
        <f t="shared" si="0"/>
        <v>-181</v>
      </c>
      <c r="E10" s="143"/>
      <c r="F10" s="143"/>
      <c r="G10" s="143"/>
      <c r="H10" s="143"/>
      <c r="I10" s="143"/>
      <c r="J10" s="143"/>
      <c r="K10" s="143"/>
      <c r="L10" s="143"/>
      <c r="M10" s="143">
        <v>-181</v>
      </c>
      <c r="N10" s="143"/>
      <c r="O10" s="143"/>
      <c r="P10" s="143"/>
      <c r="Q10" s="143"/>
      <c r="R10" s="143"/>
      <c r="S10" s="143"/>
      <c r="T10" s="143">
        <f t="shared" si="1"/>
        <v>442</v>
      </c>
      <c r="U10" s="143">
        <v>424</v>
      </c>
      <c r="V10" s="143">
        <f t="shared" si="2"/>
        <v>18</v>
      </c>
      <c r="W10" s="143">
        <f t="shared" si="3"/>
        <v>18</v>
      </c>
    </row>
    <row r="11" ht="16" customHeight="1" spans="1:23">
      <c r="A11" s="141">
        <v>20106</v>
      </c>
      <c r="B11" s="145" t="s">
        <v>1400</v>
      </c>
      <c r="C11" s="143">
        <v>755</v>
      </c>
      <c r="D11" s="143">
        <f t="shared" si="0"/>
        <v>-373</v>
      </c>
      <c r="E11" s="143"/>
      <c r="F11" s="143"/>
      <c r="G11" s="143"/>
      <c r="H11" s="143"/>
      <c r="I11" s="143"/>
      <c r="J11" s="143"/>
      <c r="K11" s="143"/>
      <c r="L11" s="143"/>
      <c r="M11" s="143">
        <v>-373</v>
      </c>
      <c r="N11" s="143"/>
      <c r="O11" s="143"/>
      <c r="P11" s="143"/>
      <c r="Q11" s="143"/>
      <c r="R11" s="143"/>
      <c r="S11" s="143"/>
      <c r="T11" s="143">
        <f t="shared" si="1"/>
        <v>382</v>
      </c>
      <c r="U11" s="143">
        <v>382</v>
      </c>
      <c r="V11" s="143">
        <f t="shared" si="2"/>
        <v>0</v>
      </c>
      <c r="W11" s="143">
        <f t="shared" si="3"/>
        <v>0</v>
      </c>
    </row>
    <row r="12" ht="16" customHeight="1" spans="1:23">
      <c r="A12" s="141">
        <v>20107</v>
      </c>
      <c r="B12" s="145" t="s">
        <v>1401</v>
      </c>
      <c r="C12" s="143">
        <v>620</v>
      </c>
      <c r="D12" s="143">
        <f t="shared" si="0"/>
        <v>328</v>
      </c>
      <c r="E12" s="143"/>
      <c r="F12" s="143"/>
      <c r="G12" s="143"/>
      <c r="H12" s="143"/>
      <c r="I12" s="143"/>
      <c r="J12" s="143"/>
      <c r="K12" s="143"/>
      <c r="L12" s="143"/>
      <c r="M12" s="143">
        <v>328</v>
      </c>
      <c r="N12" s="143"/>
      <c r="O12" s="143"/>
      <c r="P12" s="143"/>
      <c r="Q12" s="143"/>
      <c r="R12" s="143"/>
      <c r="S12" s="143"/>
      <c r="T12" s="143">
        <f t="shared" si="1"/>
        <v>948</v>
      </c>
      <c r="U12" s="143">
        <v>948</v>
      </c>
      <c r="V12" s="143">
        <f t="shared" si="2"/>
        <v>0</v>
      </c>
      <c r="W12" s="143">
        <f t="shared" si="3"/>
        <v>0</v>
      </c>
    </row>
    <row r="13" ht="16" customHeight="1" spans="1:23">
      <c r="A13" s="141">
        <v>20108</v>
      </c>
      <c r="B13" s="145" t="s">
        <v>1402</v>
      </c>
      <c r="C13" s="143">
        <v>10</v>
      </c>
      <c r="D13" s="143">
        <f t="shared" si="0"/>
        <v>-10</v>
      </c>
      <c r="E13" s="143"/>
      <c r="F13" s="143"/>
      <c r="G13" s="143"/>
      <c r="H13" s="143"/>
      <c r="I13" s="143"/>
      <c r="J13" s="143"/>
      <c r="K13" s="143"/>
      <c r="L13" s="143"/>
      <c r="M13" s="143">
        <v>-10</v>
      </c>
      <c r="N13" s="143"/>
      <c r="O13" s="143"/>
      <c r="P13" s="143"/>
      <c r="Q13" s="143"/>
      <c r="R13" s="143"/>
      <c r="S13" s="143"/>
      <c r="T13" s="143">
        <f t="shared" si="1"/>
        <v>0</v>
      </c>
      <c r="U13" s="143"/>
      <c r="V13" s="143">
        <f t="shared" si="2"/>
        <v>0</v>
      </c>
      <c r="W13" s="143">
        <f t="shared" si="3"/>
        <v>0</v>
      </c>
    </row>
    <row r="14" ht="16" customHeight="1" spans="1:23">
      <c r="A14" s="141">
        <v>20109</v>
      </c>
      <c r="B14" s="145" t="s">
        <v>1403</v>
      </c>
      <c r="C14" s="143"/>
      <c r="D14" s="143">
        <f t="shared" si="0"/>
        <v>0</v>
      </c>
      <c r="E14" s="143"/>
      <c r="F14" s="143"/>
      <c r="G14" s="143"/>
      <c r="H14" s="143"/>
      <c r="I14" s="143"/>
      <c r="J14" s="143"/>
      <c r="K14" s="143"/>
      <c r="L14" s="143"/>
      <c r="M14" s="143"/>
      <c r="N14" s="143"/>
      <c r="O14" s="143"/>
      <c r="P14" s="143"/>
      <c r="Q14" s="143"/>
      <c r="R14" s="143"/>
      <c r="S14" s="143"/>
      <c r="T14" s="143">
        <f t="shared" si="1"/>
        <v>0</v>
      </c>
      <c r="U14" s="143"/>
      <c r="V14" s="143">
        <f t="shared" si="2"/>
        <v>0</v>
      </c>
      <c r="W14" s="143">
        <f t="shared" si="3"/>
        <v>0</v>
      </c>
    </row>
    <row r="15" ht="16" customHeight="1" spans="1:23">
      <c r="A15" s="141">
        <v>20111</v>
      </c>
      <c r="B15" s="145" t="s">
        <v>1404</v>
      </c>
      <c r="C15" s="143">
        <v>5</v>
      </c>
      <c r="D15" s="143">
        <f t="shared" si="0"/>
        <v>-5</v>
      </c>
      <c r="E15" s="143"/>
      <c r="F15" s="143"/>
      <c r="G15" s="143"/>
      <c r="H15" s="143"/>
      <c r="I15" s="143"/>
      <c r="J15" s="143"/>
      <c r="K15" s="143"/>
      <c r="L15" s="143"/>
      <c r="M15" s="143">
        <v>-5</v>
      </c>
      <c r="N15" s="143"/>
      <c r="O15" s="143"/>
      <c r="P15" s="143"/>
      <c r="Q15" s="143"/>
      <c r="R15" s="143"/>
      <c r="S15" s="143"/>
      <c r="T15" s="143">
        <f t="shared" si="1"/>
        <v>0</v>
      </c>
      <c r="U15" s="143"/>
      <c r="V15" s="143">
        <f t="shared" si="2"/>
        <v>0</v>
      </c>
      <c r="W15" s="143">
        <f t="shared" si="3"/>
        <v>0</v>
      </c>
    </row>
    <row r="16" ht="16" customHeight="1" spans="1:23">
      <c r="A16" s="141">
        <v>20113</v>
      </c>
      <c r="B16" s="145" t="s">
        <v>1405</v>
      </c>
      <c r="C16" s="143">
        <v>272</v>
      </c>
      <c r="D16" s="143">
        <f t="shared" si="0"/>
        <v>63</v>
      </c>
      <c r="E16" s="143"/>
      <c r="F16" s="143"/>
      <c r="G16" s="143">
        <v>202</v>
      </c>
      <c r="H16" s="143"/>
      <c r="I16" s="143"/>
      <c r="J16" s="143"/>
      <c r="K16" s="143"/>
      <c r="L16" s="143"/>
      <c r="M16" s="143">
        <v>-139</v>
      </c>
      <c r="N16" s="143"/>
      <c r="O16" s="143"/>
      <c r="P16" s="143"/>
      <c r="Q16" s="143"/>
      <c r="R16" s="143"/>
      <c r="S16" s="143"/>
      <c r="T16" s="143">
        <f t="shared" si="1"/>
        <v>335</v>
      </c>
      <c r="U16" s="143">
        <v>133</v>
      </c>
      <c r="V16" s="143">
        <f t="shared" si="2"/>
        <v>202</v>
      </c>
      <c r="W16" s="143">
        <f t="shared" si="3"/>
        <v>202</v>
      </c>
    </row>
    <row r="17" ht="16" customHeight="1" spans="1:23">
      <c r="A17" s="141">
        <v>20114</v>
      </c>
      <c r="B17" s="145" t="s">
        <v>1406</v>
      </c>
      <c r="C17" s="143"/>
      <c r="D17" s="143">
        <f t="shared" si="0"/>
        <v>0</v>
      </c>
      <c r="E17" s="143"/>
      <c r="F17" s="143"/>
      <c r="G17" s="143"/>
      <c r="H17" s="143"/>
      <c r="I17" s="143"/>
      <c r="J17" s="143"/>
      <c r="K17" s="143"/>
      <c r="L17" s="143"/>
      <c r="M17" s="143"/>
      <c r="N17" s="143"/>
      <c r="O17" s="143"/>
      <c r="P17" s="143"/>
      <c r="Q17" s="143"/>
      <c r="R17" s="143"/>
      <c r="S17" s="143"/>
      <c r="T17" s="143">
        <f t="shared" si="1"/>
        <v>0</v>
      </c>
      <c r="U17" s="143"/>
      <c r="V17" s="143">
        <f t="shared" si="2"/>
        <v>0</v>
      </c>
      <c r="W17" s="143">
        <f t="shared" si="3"/>
        <v>0</v>
      </c>
    </row>
    <row r="18" ht="16" customHeight="1" spans="1:23">
      <c r="A18" s="141">
        <v>20123</v>
      </c>
      <c r="B18" s="145" t="s">
        <v>1407</v>
      </c>
      <c r="C18" s="143">
        <v>1</v>
      </c>
      <c r="D18" s="143">
        <f t="shared" si="0"/>
        <v>-1</v>
      </c>
      <c r="E18" s="143"/>
      <c r="F18" s="143"/>
      <c r="G18" s="143"/>
      <c r="H18" s="143"/>
      <c r="I18" s="143"/>
      <c r="J18" s="143"/>
      <c r="K18" s="143"/>
      <c r="L18" s="143"/>
      <c r="M18" s="143">
        <v>-1</v>
      </c>
      <c r="N18" s="143"/>
      <c r="O18" s="143"/>
      <c r="P18" s="143"/>
      <c r="Q18" s="143"/>
      <c r="R18" s="143"/>
      <c r="S18" s="143"/>
      <c r="T18" s="143">
        <f t="shared" si="1"/>
        <v>0</v>
      </c>
      <c r="U18" s="143"/>
      <c r="V18" s="143">
        <f t="shared" si="2"/>
        <v>0</v>
      </c>
      <c r="W18" s="143">
        <f t="shared" si="3"/>
        <v>0</v>
      </c>
    </row>
    <row r="19" ht="16" customHeight="1" spans="1:23">
      <c r="A19" s="141">
        <v>20125</v>
      </c>
      <c r="B19" s="145" t="s">
        <v>1408</v>
      </c>
      <c r="C19" s="143"/>
      <c r="D19" s="143">
        <f t="shared" si="0"/>
        <v>0</v>
      </c>
      <c r="E19" s="143"/>
      <c r="F19" s="143"/>
      <c r="G19" s="143"/>
      <c r="H19" s="143"/>
      <c r="I19" s="143"/>
      <c r="J19" s="143"/>
      <c r="K19" s="143"/>
      <c r="L19" s="143"/>
      <c r="M19" s="143"/>
      <c r="N19" s="143"/>
      <c r="O19" s="143"/>
      <c r="P19" s="143"/>
      <c r="Q19" s="143"/>
      <c r="R19" s="143"/>
      <c r="S19" s="143"/>
      <c r="T19" s="143">
        <f t="shared" si="1"/>
        <v>0</v>
      </c>
      <c r="U19" s="143"/>
      <c r="V19" s="143">
        <f t="shared" si="2"/>
        <v>0</v>
      </c>
      <c r="W19" s="143">
        <f t="shared" si="3"/>
        <v>0</v>
      </c>
    </row>
    <row r="20" ht="16" customHeight="1" spans="1:23">
      <c r="A20" s="141">
        <v>20126</v>
      </c>
      <c r="B20" s="145" t="s">
        <v>1409</v>
      </c>
      <c r="C20" s="143">
        <v>1</v>
      </c>
      <c r="D20" s="143">
        <f t="shared" si="0"/>
        <v>-1</v>
      </c>
      <c r="E20" s="143"/>
      <c r="F20" s="143"/>
      <c r="G20" s="143"/>
      <c r="H20" s="143"/>
      <c r="I20" s="143"/>
      <c r="J20" s="143"/>
      <c r="K20" s="143"/>
      <c r="L20" s="143"/>
      <c r="M20" s="143">
        <v>-1</v>
      </c>
      <c r="N20" s="143"/>
      <c r="O20" s="143"/>
      <c r="P20" s="143"/>
      <c r="Q20" s="143"/>
      <c r="R20" s="143"/>
      <c r="S20" s="143"/>
      <c r="T20" s="143">
        <f t="shared" si="1"/>
        <v>0</v>
      </c>
      <c r="U20" s="143"/>
      <c r="V20" s="143">
        <f t="shared" si="2"/>
        <v>0</v>
      </c>
      <c r="W20" s="143">
        <f t="shared" si="3"/>
        <v>0</v>
      </c>
    </row>
    <row r="21" ht="16" customHeight="1" spans="1:23">
      <c r="A21" s="141">
        <v>20128</v>
      </c>
      <c r="B21" s="145" t="s">
        <v>1410</v>
      </c>
      <c r="C21" s="143"/>
      <c r="D21" s="143">
        <f t="shared" si="0"/>
        <v>0</v>
      </c>
      <c r="E21" s="143"/>
      <c r="F21" s="143"/>
      <c r="G21" s="143"/>
      <c r="H21" s="143"/>
      <c r="I21" s="143"/>
      <c r="J21" s="143"/>
      <c r="K21" s="143"/>
      <c r="L21" s="143"/>
      <c r="M21" s="143"/>
      <c r="N21" s="143"/>
      <c r="O21" s="143"/>
      <c r="P21" s="143"/>
      <c r="Q21" s="143"/>
      <c r="R21" s="143"/>
      <c r="S21" s="143"/>
      <c r="T21" s="143">
        <f t="shared" si="1"/>
        <v>0</v>
      </c>
      <c r="U21" s="143"/>
      <c r="V21" s="143">
        <f t="shared" si="2"/>
        <v>0</v>
      </c>
      <c r="W21" s="143">
        <f t="shared" si="3"/>
        <v>0</v>
      </c>
    </row>
    <row r="22" ht="16" customHeight="1" spans="1:23">
      <c r="A22" s="141">
        <v>20129</v>
      </c>
      <c r="B22" s="145" t="s">
        <v>1411</v>
      </c>
      <c r="C22" s="143">
        <v>803</v>
      </c>
      <c r="D22" s="143">
        <f t="shared" si="0"/>
        <v>-620</v>
      </c>
      <c r="E22" s="143"/>
      <c r="F22" s="143"/>
      <c r="G22" s="143"/>
      <c r="H22" s="143"/>
      <c r="I22" s="143"/>
      <c r="J22" s="143"/>
      <c r="K22" s="143"/>
      <c r="L22" s="143"/>
      <c r="M22" s="143"/>
      <c r="N22" s="143"/>
      <c r="O22" s="143"/>
      <c r="P22" s="143"/>
      <c r="Q22" s="143">
        <v>-620</v>
      </c>
      <c r="R22" s="143"/>
      <c r="S22" s="143"/>
      <c r="T22" s="143">
        <f t="shared" si="1"/>
        <v>183</v>
      </c>
      <c r="U22" s="143">
        <v>183</v>
      </c>
      <c r="V22" s="143">
        <f t="shared" si="2"/>
        <v>0</v>
      </c>
      <c r="W22" s="143">
        <f t="shared" si="3"/>
        <v>0</v>
      </c>
    </row>
    <row r="23" ht="16" customHeight="1" spans="1:23">
      <c r="A23" s="141">
        <v>20131</v>
      </c>
      <c r="B23" s="145" t="s">
        <v>1412</v>
      </c>
      <c r="C23" s="143">
        <v>2</v>
      </c>
      <c r="D23" s="143">
        <f t="shared" si="0"/>
        <v>0</v>
      </c>
      <c r="E23" s="143"/>
      <c r="F23" s="143"/>
      <c r="G23" s="143"/>
      <c r="H23" s="143"/>
      <c r="I23" s="143"/>
      <c r="J23" s="143"/>
      <c r="K23" s="143"/>
      <c r="L23" s="143"/>
      <c r="M23" s="143"/>
      <c r="N23" s="143"/>
      <c r="O23" s="143"/>
      <c r="P23" s="143"/>
      <c r="Q23" s="143"/>
      <c r="R23" s="143"/>
      <c r="S23" s="143"/>
      <c r="T23" s="143">
        <f t="shared" si="1"/>
        <v>2</v>
      </c>
      <c r="U23" s="143"/>
      <c r="V23" s="143">
        <f t="shared" si="2"/>
        <v>2</v>
      </c>
      <c r="W23" s="143">
        <f t="shared" si="3"/>
        <v>2</v>
      </c>
    </row>
    <row r="24" ht="16" customHeight="1" spans="1:23">
      <c r="A24" s="141">
        <v>20132</v>
      </c>
      <c r="B24" s="145" t="s">
        <v>1413</v>
      </c>
      <c r="C24" s="143">
        <v>68</v>
      </c>
      <c r="D24" s="143">
        <f t="shared" si="0"/>
        <v>-39</v>
      </c>
      <c r="E24" s="143"/>
      <c r="F24" s="143"/>
      <c r="G24" s="143">
        <v>-25</v>
      </c>
      <c r="H24" s="143"/>
      <c r="I24" s="143"/>
      <c r="J24" s="143"/>
      <c r="K24" s="143"/>
      <c r="L24" s="143"/>
      <c r="M24" s="143">
        <v>-14</v>
      </c>
      <c r="N24" s="143"/>
      <c r="O24" s="143"/>
      <c r="P24" s="143"/>
      <c r="Q24" s="143"/>
      <c r="R24" s="143"/>
      <c r="S24" s="143"/>
      <c r="T24" s="143">
        <f t="shared" si="1"/>
        <v>29</v>
      </c>
      <c r="U24" s="143">
        <v>2</v>
      </c>
      <c r="V24" s="143">
        <f t="shared" si="2"/>
        <v>27</v>
      </c>
      <c r="W24" s="143">
        <f t="shared" si="3"/>
        <v>27</v>
      </c>
    </row>
    <row r="25" ht="16" customHeight="1" spans="1:23">
      <c r="A25" s="141">
        <v>20133</v>
      </c>
      <c r="B25" s="145" t="s">
        <v>1414</v>
      </c>
      <c r="C25" s="143"/>
      <c r="D25" s="143">
        <f t="shared" si="0"/>
        <v>0</v>
      </c>
      <c r="E25" s="143"/>
      <c r="F25" s="143"/>
      <c r="G25" s="143"/>
      <c r="H25" s="143"/>
      <c r="I25" s="143"/>
      <c r="J25" s="143"/>
      <c r="K25" s="143"/>
      <c r="L25" s="143"/>
      <c r="M25" s="143"/>
      <c r="N25" s="143"/>
      <c r="O25" s="143"/>
      <c r="P25" s="143"/>
      <c r="Q25" s="143"/>
      <c r="R25" s="143"/>
      <c r="S25" s="143"/>
      <c r="T25" s="143">
        <f t="shared" si="1"/>
        <v>0</v>
      </c>
      <c r="U25" s="143"/>
      <c r="V25" s="143">
        <f t="shared" si="2"/>
        <v>0</v>
      </c>
      <c r="W25" s="143">
        <f t="shared" si="3"/>
        <v>0</v>
      </c>
    </row>
    <row r="26" ht="16" customHeight="1" spans="1:23">
      <c r="A26" s="141">
        <v>20134</v>
      </c>
      <c r="B26" s="145" t="s">
        <v>1415</v>
      </c>
      <c r="C26" s="143">
        <v>1</v>
      </c>
      <c r="D26" s="143">
        <f t="shared" si="0"/>
        <v>-1</v>
      </c>
      <c r="E26" s="143"/>
      <c r="F26" s="143"/>
      <c r="G26" s="143"/>
      <c r="H26" s="143"/>
      <c r="I26" s="143"/>
      <c r="J26" s="143"/>
      <c r="K26" s="143"/>
      <c r="L26" s="143"/>
      <c r="M26" s="143">
        <v>-1</v>
      </c>
      <c r="N26" s="143"/>
      <c r="O26" s="143"/>
      <c r="P26" s="143"/>
      <c r="Q26" s="143"/>
      <c r="R26" s="143"/>
      <c r="S26" s="143"/>
      <c r="T26" s="143">
        <f t="shared" si="1"/>
        <v>0</v>
      </c>
      <c r="U26" s="143"/>
      <c r="V26" s="143">
        <f t="shared" si="2"/>
        <v>0</v>
      </c>
      <c r="W26" s="143">
        <f t="shared" si="3"/>
        <v>0</v>
      </c>
    </row>
    <row r="27" ht="16" customHeight="1" spans="1:23">
      <c r="A27" s="141">
        <v>20135</v>
      </c>
      <c r="B27" s="145" t="s">
        <v>1416</v>
      </c>
      <c r="C27" s="143"/>
      <c r="D27" s="143">
        <f t="shared" si="0"/>
        <v>0</v>
      </c>
      <c r="E27" s="143"/>
      <c r="F27" s="143"/>
      <c r="G27" s="143"/>
      <c r="H27" s="143"/>
      <c r="I27" s="143"/>
      <c r="J27" s="143"/>
      <c r="K27" s="143"/>
      <c r="L27" s="143"/>
      <c r="M27" s="143"/>
      <c r="N27" s="143"/>
      <c r="O27" s="143"/>
      <c r="P27" s="143"/>
      <c r="Q27" s="143"/>
      <c r="R27" s="143"/>
      <c r="S27" s="143"/>
      <c r="T27" s="143">
        <f t="shared" si="1"/>
        <v>0</v>
      </c>
      <c r="U27" s="143"/>
      <c r="V27" s="143">
        <f t="shared" si="2"/>
        <v>0</v>
      </c>
      <c r="W27" s="143">
        <f t="shared" si="3"/>
        <v>0</v>
      </c>
    </row>
    <row r="28" ht="16" customHeight="1" spans="1:23">
      <c r="A28" s="141">
        <v>20136</v>
      </c>
      <c r="B28" s="145" t="s">
        <v>1417</v>
      </c>
      <c r="C28" s="143">
        <v>5</v>
      </c>
      <c r="D28" s="143">
        <f t="shared" si="0"/>
        <v>0</v>
      </c>
      <c r="E28" s="143"/>
      <c r="F28" s="143"/>
      <c r="G28" s="143"/>
      <c r="H28" s="143"/>
      <c r="I28" s="143"/>
      <c r="J28" s="143"/>
      <c r="K28" s="143"/>
      <c r="L28" s="143"/>
      <c r="M28" s="143"/>
      <c r="N28" s="143"/>
      <c r="O28" s="143"/>
      <c r="P28" s="143"/>
      <c r="Q28" s="143"/>
      <c r="R28" s="143"/>
      <c r="S28" s="143"/>
      <c r="T28" s="143">
        <f t="shared" si="1"/>
        <v>5</v>
      </c>
      <c r="U28" s="143">
        <v>5</v>
      </c>
      <c r="V28" s="143">
        <f t="shared" si="2"/>
        <v>0</v>
      </c>
      <c r="W28" s="143">
        <f t="shared" si="3"/>
        <v>0</v>
      </c>
    </row>
    <row r="29" ht="16" customHeight="1" spans="1:23">
      <c r="A29" s="141">
        <v>20137</v>
      </c>
      <c r="B29" s="145" t="s">
        <v>1418</v>
      </c>
      <c r="C29" s="143"/>
      <c r="D29" s="143">
        <f t="shared" si="0"/>
        <v>0</v>
      </c>
      <c r="E29" s="143"/>
      <c r="F29" s="143"/>
      <c r="G29" s="143"/>
      <c r="H29" s="143"/>
      <c r="I29" s="143"/>
      <c r="J29" s="143"/>
      <c r="K29" s="143"/>
      <c r="L29" s="143"/>
      <c r="M29" s="143"/>
      <c r="N29" s="143"/>
      <c r="O29" s="143"/>
      <c r="P29" s="143"/>
      <c r="Q29" s="143"/>
      <c r="R29" s="143"/>
      <c r="S29" s="143"/>
      <c r="T29" s="143">
        <f t="shared" si="1"/>
        <v>0</v>
      </c>
      <c r="U29" s="143"/>
      <c r="V29" s="143">
        <f t="shared" si="2"/>
        <v>0</v>
      </c>
      <c r="W29" s="143">
        <f t="shared" si="3"/>
        <v>0</v>
      </c>
    </row>
    <row r="30" ht="16" customHeight="1" spans="1:23">
      <c r="A30" s="141">
        <v>20138</v>
      </c>
      <c r="B30" s="145" t="s">
        <v>1419</v>
      </c>
      <c r="C30" s="143">
        <v>99</v>
      </c>
      <c r="D30" s="143">
        <f t="shared" si="0"/>
        <v>384</v>
      </c>
      <c r="E30" s="143"/>
      <c r="F30" s="143"/>
      <c r="G30" s="143"/>
      <c r="H30" s="143"/>
      <c r="I30" s="143"/>
      <c r="J30" s="143"/>
      <c r="K30" s="143"/>
      <c r="L30" s="143"/>
      <c r="M30" s="143">
        <v>384</v>
      </c>
      <c r="N30" s="143"/>
      <c r="O30" s="143"/>
      <c r="P30" s="143"/>
      <c r="Q30" s="143"/>
      <c r="R30" s="143"/>
      <c r="S30" s="143"/>
      <c r="T30" s="143">
        <f t="shared" si="1"/>
        <v>483</v>
      </c>
      <c r="U30" s="143">
        <v>382</v>
      </c>
      <c r="V30" s="143">
        <f t="shared" si="2"/>
        <v>101</v>
      </c>
      <c r="W30" s="143">
        <f t="shared" si="3"/>
        <v>101</v>
      </c>
    </row>
    <row r="31" ht="16" customHeight="1" spans="1:23">
      <c r="A31" s="141">
        <v>20199</v>
      </c>
      <c r="B31" s="145" t="s">
        <v>1420</v>
      </c>
      <c r="C31" s="143"/>
      <c r="D31" s="143">
        <f t="shared" si="0"/>
        <v>0</v>
      </c>
      <c r="E31" s="143"/>
      <c r="F31" s="143"/>
      <c r="G31" s="143"/>
      <c r="H31" s="143"/>
      <c r="I31" s="143"/>
      <c r="J31" s="143"/>
      <c r="K31" s="143"/>
      <c r="L31" s="143"/>
      <c r="M31" s="143"/>
      <c r="N31" s="143"/>
      <c r="O31" s="143"/>
      <c r="P31" s="143"/>
      <c r="Q31" s="143"/>
      <c r="R31" s="143"/>
      <c r="S31" s="143"/>
      <c r="T31" s="143">
        <f t="shared" si="1"/>
        <v>0</v>
      </c>
      <c r="U31" s="143"/>
      <c r="V31" s="143">
        <f t="shared" si="2"/>
        <v>0</v>
      </c>
      <c r="W31" s="143">
        <f t="shared" si="3"/>
        <v>0</v>
      </c>
    </row>
    <row r="32" ht="16" customHeight="1" spans="1:23">
      <c r="A32" s="141">
        <v>202</v>
      </c>
      <c r="B32" s="144" t="s">
        <v>221</v>
      </c>
      <c r="C32" s="143"/>
      <c r="D32" s="143">
        <f t="shared" si="0"/>
        <v>0</v>
      </c>
      <c r="E32" s="143"/>
      <c r="F32" s="143"/>
      <c r="G32" s="143"/>
      <c r="H32" s="143"/>
      <c r="I32" s="143"/>
      <c r="J32" s="143"/>
      <c r="K32" s="143"/>
      <c r="L32" s="143"/>
      <c r="M32" s="143"/>
      <c r="N32" s="143"/>
      <c r="O32" s="143"/>
      <c r="P32" s="143"/>
      <c r="Q32" s="143"/>
      <c r="R32" s="143"/>
      <c r="S32" s="143"/>
      <c r="T32" s="143">
        <f t="shared" si="1"/>
        <v>0</v>
      </c>
      <c r="U32" s="143"/>
      <c r="V32" s="143">
        <f t="shared" si="2"/>
        <v>0</v>
      </c>
      <c r="W32" s="143">
        <f t="shared" si="3"/>
        <v>0</v>
      </c>
    </row>
    <row r="33" ht="16" customHeight="1" spans="1:23">
      <c r="A33" s="141">
        <v>20201</v>
      </c>
      <c r="B33" s="145" t="s">
        <v>1421</v>
      </c>
      <c r="C33" s="143"/>
      <c r="D33" s="143">
        <f t="shared" si="0"/>
        <v>0</v>
      </c>
      <c r="E33" s="143"/>
      <c r="F33" s="143"/>
      <c r="G33" s="143"/>
      <c r="H33" s="143"/>
      <c r="I33" s="143"/>
      <c r="J33" s="143"/>
      <c r="K33" s="143"/>
      <c r="L33" s="143"/>
      <c r="M33" s="143"/>
      <c r="N33" s="143"/>
      <c r="O33" s="143"/>
      <c r="P33" s="143"/>
      <c r="Q33" s="143"/>
      <c r="R33" s="143"/>
      <c r="S33" s="143"/>
      <c r="T33" s="143">
        <f t="shared" si="1"/>
        <v>0</v>
      </c>
      <c r="U33" s="143"/>
      <c r="V33" s="143">
        <f t="shared" si="2"/>
        <v>0</v>
      </c>
      <c r="W33" s="143">
        <f t="shared" si="3"/>
        <v>0</v>
      </c>
    </row>
    <row r="34" ht="16" customHeight="1" spans="1:23">
      <c r="A34" s="141">
        <v>20202</v>
      </c>
      <c r="B34" s="145" t="s">
        <v>1422</v>
      </c>
      <c r="C34" s="143"/>
      <c r="D34" s="143">
        <f t="shared" si="0"/>
        <v>0</v>
      </c>
      <c r="E34" s="143"/>
      <c r="F34" s="143"/>
      <c r="G34" s="143"/>
      <c r="H34" s="143"/>
      <c r="I34" s="143"/>
      <c r="J34" s="143"/>
      <c r="K34" s="143"/>
      <c r="L34" s="143"/>
      <c r="M34" s="143"/>
      <c r="N34" s="143"/>
      <c r="O34" s="143"/>
      <c r="P34" s="143"/>
      <c r="Q34" s="143"/>
      <c r="R34" s="143"/>
      <c r="S34" s="143"/>
      <c r="T34" s="143">
        <f t="shared" si="1"/>
        <v>0</v>
      </c>
      <c r="U34" s="143"/>
      <c r="V34" s="143">
        <f t="shared" si="2"/>
        <v>0</v>
      </c>
      <c r="W34" s="143">
        <f t="shared" si="3"/>
        <v>0</v>
      </c>
    </row>
    <row r="35" ht="16" customHeight="1" spans="1:23">
      <c r="A35" s="141">
        <v>20203</v>
      </c>
      <c r="B35" s="145" t="s">
        <v>1423</v>
      </c>
      <c r="C35" s="143"/>
      <c r="D35" s="143">
        <f t="shared" si="0"/>
        <v>0</v>
      </c>
      <c r="E35" s="143"/>
      <c r="F35" s="143"/>
      <c r="G35" s="143"/>
      <c r="H35" s="143"/>
      <c r="I35" s="143"/>
      <c r="J35" s="143"/>
      <c r="K35" s="143"/>
      <c r="L35" s="143"/>
      <c r="M35" s="143"/>
      <c r="N35" s="143"/>
      <c r="O35" s="143"/>
      <c r="P35" s="143"/>
      <c r="Q35" s="143"/>
      <c r="R35" s="143"/>
      <c r="S35" s="143"/>
      <c r="T35" s="143">
        <f t="shared" si="1"/>
        <v>0</v>
      </c>
      <c r="U35" s="143"/>
      <c r="V35" s="143">
        <f t="shared" si="2"/>
        <v>0</v>
      </c>
      <c r="W35" s="143">
        <f t="shared" si="3"/>
        <v>0</v>
      </c>
    </row>
    <row r="36" ht="16" customHeight="1" spans="1:23">
      <c r="A36" s="141">
        <v>20204</v>
      </c>
      <c r="B36" s="145" t="s">
        <v>1424</v>
      </c>
      <c r="C36" s="143"/>
      <c r="D36" s="143">
        <f t="shared" si="0"/>
        <v>0</v>
      </c>
      <c r="E36" s="143"/>
      <c r="F36" s="143"/>
      <c r="G36" s="143"/>
      <c r="H36" s="143"/>
      <c r="I36" s="143"/>
      <c r="J36" s="143"/>
      <c r="K36" s="143"/>
      <c r="L36" s="143"/>
      <c r="M36" s="143"/>
      <c r="N36" s="143"/>
      <c r="O36" s="143"/>
      <c r="P36" s="143"/>
      <c r="Q36" s="143"/>
      <c r="R36" s="143"/>
      <c r="S36" s="143"/>
      <c r="T36" s="143">
        <f t="shared" si="1"/>
        <v>0</v>
      </c>
      <c r="U36" s="143"/>
      <c r="V36" s="143">
        <f t="shared" si="2"/>
        <v>0</v>
      </c>
      <c r="W36" s="143">
        <f t="shared" si="3"/>
        <v>0</v>
      </c>
    </row>
    <row r="37" ht="16" customHeight="1" spans="1:23">
      <c r="A37" s="141">
        <v>20205</v>
      </c>
      <c r="B37" s="145" t="s">
        <v>1425</v>
      </c>
      <c r="C37" s="143"/>
      <c r="D37" s="143">
        <f t="shared" si="0"/>
        <v>0</v>
      </c>
      <c r="E37" s="143"/>
      <c r="F37" s="143"/>
      <c r="G37" s="143"/>
      <c r="H37" s="143"/>
      <c r="I37" s="143"/>
      <c r="J37" s="143"/>
      <c r="K37" s="143"/>
      <c r="L37" s="143"/>
      <c r="M37" s="143"/>
      <c r="N37" s="143"/>
      <c r="O37" s="143"/>
      <c r="P37" s="143"/>
      <c r="Q37" s="143"/>
      <c r="R37" s="143"/>
      <c r="S37" s="143"/>
      <c r="T37" s="143">
        <f t="shared" si="1"/>
        <v>0</v>
      </c>
      <c r="U37" s="143"/>
      <c r="V37" s="143">
        <f t="shared" si="2"/>
        <v>0</v>
      </c>
      <c r="W37" s="143">
        <f t="shared" si="3"/>
        <v>0</v>
      </c>
    </row>
    <row r="38" ht="16" customHeight="1" spans="1:23">
      <c r="A38" s="141">
        <v>20206</v>
      </c>
      <c r="B38" s="145" t="s">
        <v>1426</v>
      </c>
      <c r="C38" s="143"/>
      <c r="D38" s="143">
        <f t="shared" si="0"/>
        <v>0</v>
      </c>
      <c r="E38" s="143"/>
      <c r="F38" s="143"/>
      <c r="G38" s="143"/>
      <c r="H38" s="143"/>
      <c r="I38" s="143"/>
      <c r="J38" s="143"/>
      <c r="K38" s="143"/>
      <c r="L38" s="143"/>
      <c r="M38" s="143"/>
      <c r="N38" s="143"/>
      <c r="O38" s="143"/>
      <c r="P38" s="143"/>
      <c r="Q38" s="143"/>
      <c r="R38" s="143"/>
      <c r="S38" s="143"/>
      <c r="T38" s="143">
        <f t="shared" si="1"/>
        <v>0</v>
      </c>
      <c r="U38" s="143"/>
      <c r="V38" s="143">
        <f t="shared" si="2"/>
        <v>0</v>
      </c>
      <c r="W38" s="143">
        <f t="shared" si="3"/>
        <v>0</v>
      </c>
    </row>
    <row r="39" ht="16" customHeight="1" spans="1:23">
      <c r="A39" s="141">
        <v>20207</v>
      </c>
      <c r="B39" s="145" t="s">
        <v>1427</v>
      </c>
      <c r="C39" s="143"/>
      <c r="D39" s="143">
        <f t="shared" si="0"/>
        <v>0</v>
      </c>
      <c r="E39" s="143"/>
      <c r="F39" s="143"/>
      <c r="G39" s="143"/>
      <c r="H39" s="143"/>
      <c r="I39" s="143"/>
      <c r="J39" s="143"/>
      <c r="K39" s="143"/>
      <c r="L39" s="143"/>
      <c r="M39" s="143"/>
      <c r="N39" s="143"/>
      <c r="O39" s="143"/>
      <c r="P39" s="143"/>
      <c r="Q39" s="143"/>
      <c r="R39" s="143"/>
      <c r="S39" s="143"/>
      <c r="T39" s="143">
        <f t="shared" si="1"/>
        <v>0</v>
      </c>
      <c r="U39" s="143"/>
      <c r="V39" s="143">
        <f t="shared" si="2"/>
        <v>0</v>
      </c>
      <c r="W39" s="143">
        <f t="shared" si="3"/>
        <v>0</v>
      </c>
    </row>
    <row r="40" ht="16" customHeight="1" spans="1:23">
      <c r="A40" s="141">
        <v>20208</v>
      </c>
      <c r="B40" s="145" t="s">
        <v>1428</v>
      </c>
      <c r="C40" s="143"/>
      <c r="D40" s="143">
        <f t="shared" si="0"/>
        <v>0</v>
      </c>
      <c r="E40" s="143"/>
      <c r="F40" s="143"/>
      <c r="G40" s="143"/>
      <c r="H40" s="143"/>
      <c r="I40" s="143"/>
      <c r="J40" s="143"/>
      <c r="K40" s="143"/>
      <c r="L40" s="143"/>
      <c r="M40" s="143"/>
      <c r="N40" s="143"/>
      <c r="O40" s="143"/>
      <c r="P40" s="143"/>
      <c r="Q40" s="143"/>
      <c r="R40" s="143"/>
      <c r="S40" s="143"/>
      <c r="T40" s="143">
        <f t="shared" si="1"/>
        <v>0</v>
      </c>
      <c r="U40" s="143"/>
      <c r="V40" s="143">
        <f t="shared" si="2"/>
        <v>0</v>
      </c>
      <c r="W40" s="143">
        <f t="shared" si="3"/>
        <v>0</v>
      </c>
    </row>
    <row r="41" ht="16" customHeight="1" spans="1:23">
      <c r="A41" s="141">
        <v>20299</v>
      </c>
      <c r="B41" s="145" t="s">
        <v>1429</v>
      </c>
      <c r="C41" s="143"/>
      <c r="D41" s="143">
        <f t="shared" si="0"/>
        <v>0</v>
      </c>
      <c r="E41" s="143"/>
      <c r="F41" s="143"/>
      <c r="G41" s="143"/>
      <c r="H41" s="143"/>
      <c r="I41" s="143"/>
      <c r="J41" s="143"/>
      <c r="K41" s="143"/>
      <c r="L41" s="143"/>
      <c r="M41" s="143"/>
      <c r="N41" s="143"/>
      <c r="O41" s="143"/>
      <c r="P41" s="143"/>
      <c r="Q41" s="143"/>
      <c r="R41" s="143"/>
      <c r="S41" s="143"/>
      <c r="T41" s="143">
        <f t="shared" si="1"/>
        <v>0</v>
      </c>
      <c r="U41" s="143"/>
      <c r="V41" s="143">
        <f t="shared" si="2"/>
        <v>0</v>
      </c>
      <c r="W41" s="143">
        <f t="shared" si="3"/>
        <v>0</v>
      </c>
    </row>
    <row r="42" ht="16" customHeight="1" spans="1:23">
      <c r="A42" s="141">
        <v>203</v>
      </c>
      <c r="B42" s="144" t="s">
        <v>254</v>
      </c>
      <c r="C42" s="143">
        <v>5</v>
      </c>
      <c r="D42" s="143">
        <f t="shared" si="0"/>
        <v>3</v>
      </c>
      <c r="E42" s="143"/>
      <c r="F42" s="143"/>
      <c r="G42" s="143"/>
      <c r="H42" s="143"/>
      <c r="I42" s="143"/>
      <c r="J42" s="143"/>
      <c r="K42" s="143"/>
      <c r="L42" s="143"/>
      <c r="M42" s="143">
        <v>3</v>
      </c>
      <c r="N42" s="143"/>
      <c r="O42" s="143"/>
      <c r="P42" s="143"/>
      <c r="Q42" s="143"/>
      <c r="R42" s="143"/>
      <c r="S42" s="143"/>
      <c r="T42" s="143">
        <f t="shared" si="1"/>
        <v>8</v>
      </c>
      <c r="U42" s="143">
        <v>8</v>
      </c>
      <c r="V42" s="143">
        <f t="shared" si="2"/>
        <v>0</v>
      </c>
      <c r="W42" s="143">
        <f t="shared" si="3"/>
        <v>0</v>
      </c>
    </row>
    <row r="43" ht="16" customHeight="1" spans="1:23">
      <c r="A43" s="141">
        <v>20301</v>
      </c>
      <c r="B43" s="145" t="s">
        <v>1430</v>
      </c>
      <c r="C43" s="143"/>
      <c r="D43" s="143">
        <f t="shared" si="0"/>
        <v>0</v>
      </c>
      <c r="E43" s="143"/>
      <c r="F43" s="143"/>
      <c r="G43" s="143"/>
      <c r="H43" s="143"/>
      <c r="I43" s="143"/>
      <c r="J43" s="143"/>
      <c r="K43" s="143"/>
      <c r="L43" s="143"/>
      <c r="M43" s="143"/>
      <c r="N43" s="143"/>
      <c r="O43" s="143"/>
      <c r="P43" s="143"/>
      <c r="Q43" s="143"/>
      <c r="R43" s="143"/>
      <c r="S43" s="143"/>
      <c r="T43" s="143">
        <f t="shared" si="1"/>
        <v>0</v>
      </c>
      <c r="U43" s="143"/>
      <c r="V43" s="143">
        <f t="shared" si="2"/>
        <v>0</v>
      </c>
      <c r="W43" s="143">
        <f t="shared" si="3"/>
        <v>0</v>
      </c>
    </row>
    <row r="44" ht="16" customHeight="1" spans="1:23">
      <c r="A44" s="141">
        <v>20304</v>
      </c>
      <c r="B44" s="145" t="s">
        <v>1431</v>
      </c>
      <c r="C44" s="143"/>
      <c r="D44" s="143">
        <f t="shared" si="0"/>
        <v>0</v>
      </c>
      <c r="E44" s="143"/>
      <c r="F44" s="143"/>
      <c r="G44" s="143"/>
      <c r="H44" s="143"/>
      <c r="I44" s="143"/>
      <c r="J44" s="143"/>
      <c r="K44" s="143"/>
      <c r="L44" s="143"/>
      <c r="M44" s="143"/>
      <c r="N44" s="143"/>
      <c r="O44" s="143"/>
      <c r="P44" s="143"/>
      <c r="Q44" s="143"/>
      <c r="R44" s="143"/>
      <c r="S44" s="143"/>
      <c r="T44" s="143">
        <f t="shared" si="1"/>
        <v>0</v>
      </c>
      <c r="U44" s="143"/>
      <c r="V44" s="143">
        <f t="shared" si="2"/>
        <v>0</v>
      </c>
      <c r="W44" s="143">
        <f t="shared" si="3"/>
        <v>0</v>
      </c>
    </row>
    <row r="45" ht="16" customHeight="1" spans="1:23">
      <c r="A45" s="141">
        <v>20305</v>
      </c>
      <c r="B45" s="145" t="s">
        <v>1432</v>
      </c>
      <c r="C45" s="143"/>
      <c r="D45" s="143">
        <f t="shared" si="0"/>
        <v>0</v>
      </c>
      <c r="E45" s="143"/>
      <c r="F45" s="143"/>
      <c r="G45" s="143"/>
      <c r="H45" s="143"/>
      <c r="I45" s="143"/>
      <c r="J45" s="143"/>
      <c r="K45" s="143"/>
      <c r="L45" s="143"/>
      <c r="M45" s="143"/>
      <c r="N45" s="143"/>
      <c r="O45" s="143"/>
      <c r="P45" s="143"/>
      <c r="Q45" s="143"/>
      <c r="R45" s="143"/>
      <c r="S45" s="143"/>
      <c r="T45" s="143">
        <f t="shared" si="1"/>
        <v>0</v>
      </c>
      <c r="U45" s="143"/>
      <c r="V45" s="143">
        <f t="shared" si="2"/>
        <v>0</v>
      </c>
      <c r="W45" s="143">
        <f t="shared" si="3"/>
        <v>0</v>
      </c>
    </row>
    <row r="46" ht="16" customHeight="1" spans="1:23">
      <c r="A46" s="141">
        <v>20306</v>
      </c>
      <c r="B46" s="145" t="s">
        <v>1433</v>
      </c>
      <c r="C46" s="143"/>
      <c r="D46" s="143">
        <f t="shared" si="0"/>
        <v>8</v>
      </c>
      <c r="E46" s="143"/>
      <c r="F46" s="143"/>
      <c r="G46" s="143"/>
      <c r="H46" s="143"/>
      <c r="I46" s="143"/>
      <c r="J46" s="143"/>
      <c r="K46" s="143"/>
      <c r="L46" s="143"/>
      <c r="M46" s="143">
        <v>8</v>
      </c>
      <c r="N46" s="143"/>
      <c r="O46" s="143"/>
      <c r="P46" s="143"/>
      <c r="Q46" s="143"/>
      <c r="R46" s="143"/>
      <c r="S46" s="143"/>
      <c r="T46" s="143">
        <f t="shared" si="1"/>
        <v>8</v>
      </c>
      <c r="U46" s="143">
        <v>8</v>
      </c>
      <c r="V46" s="143">
        <f t="shared" si="2"/>
        <v>0</v>
      </c>
      <c r="W46" s="143">
        <f t="shared" si="3"/>
        <v>0</v>
      </c>
    </row>
    <row r="47" ht="16" customHeight="1" spans="1:23">
      <c r="A47" s="141">
        <v>20399</v>
      </c>
      <c r="B47" s="145" t="s">
        <v>1434</v>
      </c>
      <c r="C47" s="143">
        <v>5</v>
      </c>
      <c r="D47" s="143">
        <f t="shared" si="0"/>
        <v>-5</v>
      </c>
      <c r="E47" s="143"/>
      <c r="F47" s="143"/>
      <c r="G47" s="143"/>
      <c r="H47" s="143"/>
      <c r="I47" s="143"/>
      <c r="J47" s="143"/>
      <c r="K47" s="143"/>
      <c r="L47" s="143"/>
      <c r="M47" s="143">
        <v>-5</v>
      </c>
      <c r="N47" s="143"/>
      <c r="O47" s="143"/>
      <c r="P47" s="143"/>
      <c r="Q47" s="143"/>
      <c r="R47" s="143"/>
      <c r="S47" s="143"/>
      <c r="T47" s="143">
        <f t="shared" si="1"/>
        <v>0</v>
      </c>
      <c r="U47" s="143"/>
      <c r="V47" s="143">
        <f t="shared" si="2"/>
        <v>0</v>
      </c>
      <c r="W47" s="143">
        <f t="shared" si="3"/>
        <v>0</v>
      </c>
    </row>
    <row r="48" ht="18.75" customHeight="1" spans="1:1">
      <c r="A48" s="146" t="s">
        <v>1435</v>
      </c>
    </row>
  </sheetData>
  <mergeCells count="10">
    <mergeCell ref="A1:W1"/>
    <mergeCell ref="D2:S2"/>
    <mergeCell ref="A48:W48"/>
    <mergeCell ref="A2:A3"/>
    <mergeCell ref="B2:B3"/>
    <mergeCell ref="C2:C3"/>
    <mergeCell ref="T2:T3"/>
    <mergeCell ref="U2:U3"/>
    <mergeCell ref="V2:V3"/>
    <mergeCell ref="W2:W3"/>
  </mergeCells>
  <pageMargins left="0.700694444444445" right="0.700694444444445" top="0.751388888888889" bottom="0.751388888888889" header="0.298611111111111" footer="0.298611111111111"/>
  <pageSetup paperSize="9" scale="45"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topLeftCell="A9" workbookViewId="0">
      <selection activeCell="B31" sqref="B31"/>
    </sheetView>
  </sheetViews>
  <sheetFormatPr defaultColWidth="9" defaultRowHeight="14.25" outlineLevelCol="1"/>
  <cols>
    <col min="1" max="2" width="43.1416666666667" customWidth="1"/>
  </cols>
  <sheetData>
    <row r="1" ht="52.5" customHeight="1" spans="1:2">
      <c r="A1" s="191" t="s">
        <v>108</v>
      </c>
      <c r="B1" s="192"/>
    </row>
    <row r="2" ht="30.5" customHeight="1" spans="1:2">
      <c r="A2" s="14" t="s">
        <v>43</v>
      </c>
      <c r="B2" s="14" t="s">
        <v>4</v>
      </c>
    </row>
    <row r="3" ht="20.05" customHeight="1" spans="1:2">
      <c r="A3" s="35" t="s">
        <v>109</v>
      </c>
      <c r="B3" s="187">
        <v>348</v>
      </c>
    </row>
    <row r="4" ht="20.05" customHeight="1" spans="1:2">
      <c r="A4" s="33" t="s">
        <v>110</v>
      </c>
      <c r="B4" s="188">
        <v>129</v>
      </c>
    </row>
    <row r="5" ht="20.05" customHeight="1" spans="1:2">
      <c r="A5" s="35" t="s">
        <v>85</v>
      </c>
      <c r="B5" s="187"/>
    </row>
    <row r="6" ht="20.05" customHeight="1" spans="1:2">
      <c r="A6" s="35" t="s">
        <v>86</v>
      </c>
      <c r="B6" s="187">
        <v>76</v>
      </c>
    </row>
    <row r="7" ht="20.05" customHeight="1" spans="1:2">
      <c r="A7" s="35" t="s">
        <v>87</v>
      </c>
      <c r="B7" s="189"/>
    </row>
    <row r="8" ht="20.05" customHeight="1" spans="1:2">
      <c r="A8" s="35" t="s">
        <v>111</v>
      </c>
      <c r="B8" s="193">
        <v>20</v>
      </c>
    </row>
    <row r="9" ht="20.05" customHeight="1" spans="1:2">
      <c r="A9" s="35" t="s">
        <v>112</v>
      </c>
      <c r="B9" s="189"/>
    </row>
    <row r="10" ht="20.05" customHeight="1" spans="1:2">
      <c r="A10" s="35" t="s">
        <v>113</v>
      </c>
      <c r="B10" s="189"/>
    </row>
    <row r="11" ht="20.05" customHeight="1" spans="1:2">
      <c r="A11" s="35" t="s">
        <v>114</v>
      </c>
      <c r="B11" s="189"/>
    </row>
    <row r="12" ht="20.05" customHeight="1" spans="1:2">
      <c r="A12" s="35" t="s">
        <v>115</v>
      </c>
      <c r="B12" s="190"/>
    </row>
    <row r="13" ht="20.05" customHeight="1" spans="1:2">
      <c r="A13" s="35" t="s">
        <v>94</v>
      </c>
      <c r="B13" s="190"/>
    </row>
    <row r="14" ht="20.05" customHeight="1" spans="1:2">
      <c r="A14" s="35" t="s">
        <v>116</v>
      </c>
      <c r="B14" s="187">
        <v>33</v>
      </c>
    </row>
    <row r="15" ht="20.05" customHeight="1" spans="1:2">
      <c r="A15" s="33" t="s">
        <v>117</v>
      </c>
      <c r="B15" s="188">
        <v>424</v>
      </c>
    </row>
    <row r="16" ht="20.05" customHeight="1" spans="1:2">
      <c r="A16" s="35" t="s">
        <v>85</v>
      </c>
      <c r="B16" s="190"/>
    </row>
    <row r="17" ht="20.05" customHeight="1" spans="1:2">
      <c r="A17" s="35" t="s">
        <v>86</v>
      </c>
      <c r="B17" s="190"/>
    </row>
    <row r="18" ht="20.05" customHeight="1" spans="1:2">
      <c r="A18" s="35" t="s">
        <v>87</v>
      </c>
      <c r="B18" s="189"/>
    </row>
    <row r="19" ht="20.05" customHeight="1" spans="1:2">
      <c r="A19" s="35" t="s">
        <v>118</v>
      </c>
      <c r="B19" s="187">
        <v>278</v>
      </c>
    </row>
    <row r="20" ht="20.05" customHeight="1" spans="1:2">
      <c r="A20" s="35" t="s">
        <v>119</v>
      </c>
      <c r="B20" s="187">
        <v>101</v>
      </c>
    </row>
    <row r="21" ht="20.05" customHeight="1" spans="1:2">
      <c r="A21" s="35" t="s">
        <v>120</v>
      </c>
      <c r="B21" s="189"/>
    </row>
    <row r="22" ht="20.05" customHeight="1" spans="1:2">
      <c r="A22" s="35" t="s">
        <v>121</v>
      </c>
      <c r="B22" s="190">
        <v>45</v>
      </c>
    </row>
    <row r="23" ht="20.05" customHeight="1" spans="1:2">
      <c r="A23" s="35" t="s">
        <v>122</v>
      </c>
      <c r="B23" s="189"/>
    </row>
    <row r="24" ht="20.05" customHeight="1" spans="1:2">
      <c r="A24" s="35" t="s">
        <v>94</v>
      </c>
      <c r="B24" s="190"/>
    </row>
    <row r="25" ht="20.05" customHeight="1" spans="1:2">
      <c r="A25" s="35" t="s">
        <v>123</v>
      </c>
      <c r="B25" s="190"/>
    </row>
    <row r="26" ht="20.05" customHeight="1" spans="1:2">
      <c r="A26" s="33" t="s">
        <v>124</v>
      </c>
      <c r="B26" s="188">
        <v>382</v>
      </c>
    </row>
    <row r="27" ht="20.05" customHeight="1" spans="1:2">
      <c r="A27" s="35" t="s">
        <v>85</v>
      </c>
      <c r="B27" s="187"/>
    </row>
    <row r="28" ht="20.05" customHeight="1" spans="1:2">
      <c r="A28" s="35" t="s">
        <v>86</v>
      </c>
      <c r="B28" s="187">
        <v>382</v>
      </c>
    </row>
    <row r="29" ht="20.05" customHeight="1" spans="1:2">
      <c r="A29" s="35" t="s">
        <v>87</v>
      </c>
      <c r="B29" s="189"/>
    </row>
    <row r="30" ht="20.05" customHeight="1" spans="1:2">
      <c r="A30" s="35" t="s">
        <v>125</v>
      </c>
      <c r="B30" s="189"/>
    </row>
    <row r="31" ht="20.05" customHeight="1" spans="1:2">
      <c r="A31" s="35" t="s">
        <v>126</v>
      </c>
      <c r="B31" s="187"/>
    </row>
    <row r="32" ht="20.05" customHeight="1" spans="1:2">
      <c r="A32" s="35" t="s">
        <v>127</v>
      </c>
      <c r="B32" s="189"/>
    </row>
    <row r="33" ht="20.05" customHeight="1" spans="1:2">
      <c r="A33" s="35" t="s">
        <v>128</v>
      </c>
      <c r="B33" s="190"/>
    </row>
    <row r="34" ht="20.05" customHeight="1" spans="1:2">
      <c r="A34" s="35" t="s">
        <v>129</v>
      </c>
      <c r="B34" s="193"/>
    </row>
    <row r="35" ht="20.5" customHeight="1" spans="1:2">
      <c r="A35" s="35" t="s">
        <v>94</v>
      </c>
      <c r="B35" s="190"/>
    </row>
    <row r="36" ht="18.75" customHeight="1" spans="1:1">
      <c r="A36" s="66" t="s">
        <v>130</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8"/>
  <sheetViews>
    <sheetView showZeros="0" workbookViewId="0">
      <pane xSplit="2" ySplit="3" topLeftCell="C4" activePane="bottomRight" state="frozen"/>
      <selection/>
      <selection pane="topRight"/>
      <selection pane="bottomLeft"/>
      <selection pane="bottomRight" activeCell="W47" sqref="C4:W47"/>
    </sheetView>
  </sheetViews>
  <sheetFormatPr defaultColWidth="9" defaultRowHeight="14.25"/>
  <cols>
    <col min="1" max="1" width="6.825" customWidth="1"/>
    <col min="2" max="2" width="27" customWidth="1"/>
    <col min="3" max="3" width="8.5" customWidth="1"/>
    <col min="4" max="4" width="9.75" customWidth="1"/>
    <col min="5" max="5" width="8.625" customWidth="1"/>
    <col min="6" max="6" width="12" customWidth="1"/>
    <col min="7" max="7" width="9.125" customWidth="1"/>
    <col min="8" max="8" width="10.125" customWidth="1"/>
    <col min="9" max="9" width="7" customWidth="1"/>
    <col min="10" max="10" width="8.5" customWidth="1"/>
    <col min="11" max="11" width="8.75" customWidth="1"/>
    <col min="12" max="12" width="7.125" customWidth="1"/>
    <col min="13" max="13" width="8.375" customWidth="1"/>
    <col min="14" max="14" width="8.75" customWidth="1"/>
    <col min="15" max="15" width="13.625" customWidth="1"/>
    <col min="16" max="16" width="11.5" customWidth="1"/>
    <col min="17" max="17" width="12.5" customWidth="1"/>
    <col min="18" max="18" width="11.625" customWidth="1"/>
    <col min="19" max="19" width="6.25" customWidth="1"/>
    <col min="20" max="20" width="8.75" customWidth="1"/>
    <col min="21" max="21" width="9" customWidth="1"/>
    <col min="22" max="22" width="9.625" customWidth="1"/>
    <col min="23" max="23" width="9.75" customWidth="1"/>
  </cols>
  <sheetData>
    <row r="1" ht="45" customHeight="1" spans="1:23">
      <c r="A1" s="53" t="s">
        <v>1436</v>
      </c>
      <c r="B1" s="53"/>
      <c r="C1" s="53"/>
      <c r="D1" s="53"/>
      <c r="E1" s="53"/>
      <c r="F1" s="121"/>
      <c r="G1" s="121"/>
      <c r="H1" s="121"/>
      <c r="I1" s="121"/>
      <c r="J1" s="121"/>
      <c r="K1" s="121"/>
      <c r="L1" s="121"/>
      <c r="M1" s="121"/>
      <c r="N1" s="121"/>
      <c r="O1" s="121"/>
      <c r="P1" s="121"/>
      <c r="Q1" s="121"/>
      <c r="R1" s="121"/>
      <c r="S1" s="121"/>
      <c r="T1" s="121"/>
      <c r="U1" s="121"/>
      <c r="V1" s="121"/>
      <c r="W1" s="121"/>
    </row>
    <row r="2" ht="8.25" customHeight="1" spans="1:23">
      <c r="A2" s="122" t="s">
        <v>1134</v>
      </c>
      <c r="B2" s="122" t="s">
        <v>1374</v>
      </c>
      <c r="C2" s="122" t="s">
        <v>1375</v>
      </c>
      <c r="D2" s="122" t="s">
        <v>1376</v>
      </c>
      <c r="E2" s="123"/>
      <c r="F2" s="124"/>
      <c r="G2" s="124"/>
      <c r="H2" s="124"/>
      <c r="I2" s="124"/>
      <c r="J2" s="124"/>
      <c r="K2" s="124"/>
      <c r="L2" s="124"/>
      <c r="M2" s="124"/>
      <c r="N2" s="124"/>
      <c r="O2" s="124"/>
      <c r="P2" s="124"/>
      <c r="Q2" s="124"/>
      <c r="R2" s="124"/>
      <c r="S2" s="124"/>
      <c r="T2" s="126" t="s">
        <v>1377</v>
      </c>
      <c r="U2" s="126" t="s">
        <v>1378</v>
      </c>
      <c r="V2" s="126" t="s">
        <v>1379</v>
      </c>
      <c r="W2" s="126" t="s">
        <v>1380</v>
      </c>
    </row>
    <row r="3" ht="16.5" customHeight="1" spans="1:23">
      <c r="A3" s="125"/>
      <c r="B3" s="125"/>
      <c r="C3" s="125"/>
      <c r="D3" s="122" t="s">
        <v>1381</v>
      </c>
      <c r="E3" s="122" t="s">
        <v>1382</v>
      </c>
      <c r="F3" s="126" t="s">
        <v>1383</v>
      </c>
      <c r="G3" s="126" t="s">
        <v>1384</v>
      </c>
      <c r="H3" s="126" t="s">
        <v>1385</v>
      </c>
      <c r="I3" s="126" t="s">
        <v>35</v>
      </c>
      <c r="J3" s="126" t="s">
        <v>1329</v>
      </c>
      <c r="K3" s="126" t="s">
        <v>1386</v>
      </c>
      <c r="L3" s="126" t="s">
        <v>1387</v>
      </c>
      <c r="M3" s="126" t="s">
        <v>1388</v>
      </c>
      <c r="N3" s="126" t="s">
        <v>1389</v>
      </c>
      <c r="O3" s="126" t="s">
        <v>1390</v>
      </c>
      <c r="P3" s="126" t="s">
        <v>1391</v>
      </c>
      <c r="Q3" s="126" t="s">
        <v>1392</v>
      </c>
      <c r="R3" s="126" t="s">
        <v>1393</v>
      </c>
      <c r="S3" s="126" t="s">
        <v>1394</v>
      </c>
      <c r="T3" s="139"/>
      <c r="U3" s="139"/>
      <c r="V3" s="139"/>
      <c r="W3" s="139"/>
    </row>
    <row r="4" ht="15" customHeight="1" spans="1:23">
      <c r="A4" s="127">
        <v>204</v>
      </c>
      <c r="B4" s="131" t="s">
        <v>273</v>
      </c>
      <c r="C4" s="129">
        <v>5492</v>
      </c>
      <c r="D4" s="129">
        <f>SUM(E4:S4)</f>
        <v>-3872</v>
      </c>
      <c r="E4" s="130"/>
      <c r="F4" s="129"/>
      <c r="G4" s="129"/>
      <c r="H4" s="129"/>
      <c r="I4" s="130"/>
      <c r="J4" s="130"/>
      <c r="K4" s="130"/>
      <c r="L4" s="130"/>
      <c r="M4" s="129">
        <v>4</v>
      </c>
      <c r="N4" s="130"/>
      <c r="O4" s="130"/>
      <c r="P4" s="130"/>
      <c r="Q4" s="130"/>
      <c r="R4" s="130"/>
      <c r="S4" s="130">
        <v>-3876</v>
      </c>
      <c r="T4" s="129">
        <f>C4+D4</f>
        <v>1620</v>
      </c>
      <c r="U4" s="129">
        <v>1617</v>
      </c>
      <c r="V4" s="129">
        <f>T4-U4</f>
        <v>3</v>
      </c>
      <c r="W4" s="129">
        <f>V4</f>
        <v>3</v>
      </c>
    </row>
    <row r="5" ht="15" customHeight="1" spans="1:23">
      <c r="A5" s="127">
        <v>20401</v>
      </c>
      <c r="B5" s="128" t="s">
        <v>1437</v>
      </c>
      <c r="C5" s="130">
        <v>0</v>
      </c>
      <c r="D5" s="129">
        <f t="shared" ref="D5:D47" si="0">SUM(E5:S5)</f>
        <v>0</v>
      </c>
      <c r="E5" s="130"/>
      <c r="F5" s="130"/>
      <c r="G5" s="130"/>
      <c r="H5" s="130"/>
      <c r="I5" s="130"/>
      <c r="J5" s="130"/>
      <c r="K5" s="130"/>
      <c r="L5" s="130"/>
      <c r="M5" s="129"/>
      <c r="N5" s="130"/>
      <c r="O5" s="130"/>
      <c r="P5" s="130"/>
      <c r="Q5" s="130"/>
      <c r="R5" s="130"/>
      <c r="S5" s="130"/>
      <c r="T5" s="129">
        <f t="shared" ref="T5:T47" si="1">C5+D5</f>
        <v>0</v>
      </c>
      <c r="U5" s="129"/>
      <c r="V5" s="129">
        <f t="shared" ref="V5:V47" si="2">T5-U5</f>
        <v>0</v>
      </c>
      <c r="W5" s="129">
        <f t="shared" ref="W5:W47" si="3">V5</f>
        <v>0</v>
      </c>
    </row>
    <row r="6" ht="15" customHeight="1" spans="1:23">
      <c r="A6" s="127">
        <v>20402</v>
      </c>
      <c r="B6" s="128" t="s">
        <v>1438</v>
      </c>
      <c r="C6" s="129">
        <v>31</v>
      </c>
      <c r="D6" s="129">
        <f t="shared" si="0"/>
        <v>-22</v>
      </c>
      <c r="E6" s="130"/>
      <c r="F6" s="129"/>
      <c r="G6" s="129"/>
      <c r="H6" s="129"/>
      <c r="I6" s="130"/>
      <c r="J6" s="130"/>
      <c r="K6" s="130"/>
      <c r="L6" s="130"/>
      <c r="M6" s="129">
        <v>-22</v>
      </c>
      <c r="N6" s="130"/>
      <c r="O6" s="130"/>
      <c r="P6" s="130"/>
      <c r="Q6" s="130"/>
      <c r="R6" s="130"/>
      <c r="S6" s="130"/>
      <c r="T6" s="129">
        <f t="shared" si="1"/>
        <v>9</v>
      </c>
      <c r="U6" s="129">
        <v>9</v>
      </c>
      <c r="V6" s="129">
        <f t="shared" si="2"/>
        <v>0</v>
      </c>
      <c r="W6" s="129">
        <f t="shared" si="3"/>
        <v>0</v>
      </c>
    </row>
    <row r="7" ht="15" customHeight="1" spans="1:23">
      <c r="A7" s="127">
        <v>20403</v>
      </c>
      <c r="B7" s="128" t="s">
        <v>1439</v>
      </c>
      <c r="C7" s="129">
        <v>0</v>
      </c>
      <c r="D7" s="129">
        <f t="shared" si="0"/>
        <v>0</v>
      </c>
      <c r="E7" s="130"/>
      <c r="F7" s="130"/>
      <c r="G7" s="130"/>
      <c r="H7" s="130"/>
      <c r="I7" s="130"/>
      <c r="J7" s="130"/>
      <c r="K7" s="130"/>
      <c r="L7" s="130"/>
      <c r="M7" s="129"/>
      <c r="N7" s="130"/>
      <c r="O7" s="130"/>
      <c r="P7" s="130"/>
      <c r="Q7" s="130"/>
      <c r="R7" s="130"/>
      <c r="S7" s="130"/>
      <c r="T7" s="129">
        <f t="shared" si="1"/>
        <v>0</v>
      </c>
      <c r="U7" s="129"/>
      <c r="V7" s="129">
        <f t="shared" si="2"/>
        <v>0</v>
      </c>
      <c r="W7" s="129">
        <f t="shared" si="3"/>
        <v>0</v>
      </c>
    </row>
    <row r="8" ht="15" customHeight="1" spans="1:23">
      <c r="A8" s="127">
        <v>20404</v>
      </c>
      <c r="B8" s="128" t="s">
        <v>1440</v>
      </c>
      <c r="C8" s="129">
        <v>0</v>
      </c>
      <c r="D8" s="129">
        <f t="shared" si="0"/>
        <v>0</v>
      </c>
      <c r="E8" s="130"/>
      <c r="F8" s="130"/>
      <c r="G8" s="130"/>
      <c r="H8" s="130"/>
      <c r="I8" s="130"/>
      <c r="J8" s="130"/>
      <c r="K8" s="130"/>
      <c r="L8" s="130"/>
      <c r="M8" s="129"/>
      <c r="N8" s="130"/>
      <c r="O8" s="130"/>
      <c r="P8" s="130"/>
      <c r="Q8" s="130"/>
      <c r="R8" s="130"/>
      <c r="S8" s="130"/>
      <c r="T8" s="129">
        <f t="shared" si="1"/>
        <v>0</v>
      </c>
      <c r="U8" s="129"/>
      <c r="V8" s="129">
        <f t="shared" si="2"/>
        <v>0</v>
      </c>
      <c r="W8" s="129">
        <f t="shared" si="3"/>
        <v>0</v>
      </c>
    </row>
    <row r="9" ht="15" customHeight="1" spans="1:23">
      <c r="A9" s="127">
        <v>20405</v>
      </c>
      <c r="B9" s="128" t="s">
        <v>1441</v>
      </c>
      <c r="C9" s="129">
        <v>0</v>
      </c>
      <c r="D9" s="129">
        <f t="shared" si="0"/>
        <v>0</v>
      </c>
      <c r="E9" s="130"/>
      <c r="F9" s="129"/>
      <c r="G9" s="130"/>
      <c r="H9" s="130"/>
      <c r="I9" s="130"/>
      <c r="J9" s="130"/>
      <c r="K9" s="130"/>
      <c r="L9" s="130"/>
      <c r="M9" s="129"/>
      <c r="N9" s="130"/>
      <c r="O9" s="130"/>
      <c r="P9" s="130"/>
      <c r="Q9" s="130"/>
      <c r="R9" s="130"/>
      <c r="S9" s="130"/>
      <c r="T9" s="129">
        <f t="shared" si="1"/>
        <v>0</v>
      </c>
      <c r="U9" s="129"/>
      <c r="V9" s="129">
        <f t="shared" si="2"/>
        <v>0</v>
      </c>
      <c r="W9" s="129">
        <f t="shared" si="3"/>
        <v>0</v>
      </c>
    </row>
    <row r="10" ht="15" customHeight="1" spans="1:23">
      <c r="A10" s="127">
        <v>20406</v>
      </c>
      <c r="B10" s="128" t="s">
        <v>1442</v>
      </c>
      <c r="C10" s="129">
        <v>144</v>
      </c>
      <c r="D10" s="129">
        <f t="shared" si="0"/>
        <v>26</v>
      </c>
      <c r="E10" s="130"/>
      <c r="F10" s="130"/>
      <c r="G10" s="130"/>
      <c r="H10" s="130"/>
      <c r="I10" s="130"/>
      <c r="J10" s="130"/>
      <c r="K10" s="130"/>
      <c r="L10" s="130"/>
      <c r="M10" s="129">
        <v>26</v>
      </c>
      <c r="N10" s="130"/>
      <c r="O10" s="130"/>
      <c r="P10" s="129"/>
      <c r="Q10" s="130"/>
      <c r="R10" s="130"/>
      <c r="S10" s="130"/>
      <c r="T10" s="129">
        <f t="shared" si="1"/>
        <v>170</v>
      </c>
      <c r="U10" s="129">
        <v>167</v>
      </c>
      <c r="V10" s="129">
        <f t="shared" si="2"/>
        <v>3</v>
      </c>
      <c r="W10" s="129">
        <f t="shared" si="3"/>
        <v>3</v>
      </c>
    </row>
    <row r="11" ht="15" customHeight="1" spans="1:23">
      <c r="A11" s="127">
        <v>20407</v>
      </c>
      <c r="B11" s="128" t="s">
        <v>1443</v>
      </c>
      <c r="C11" s="130">
        <v>0</v>
      </c>
      <c r="D11" s="129">
        <f t="shared" si="0"/>
        <v>0</v>
      </c>
      <c r="E11" s="130"/>
      <c r="F11" s="130"/>
      <c r="G11" s="130"/>
      <c r="H11" s="130"/>
      <c r="I11" s="130"/>
      <c r="J11" s="130"/>
      <c r="K11" s="130"/>
      <c r="L11" s="130"/>
      <c r="M11" s="130"/>
      <c r="N11" s="130"/>
      <c r="O11" s="130"/>
      <c r="P11" s="130"/>
      <c r="Q11" s="130"/>
      <c r="R11" s="130"/>
      <c r="S11" s="130"/>
      <c r="T11" s="129">
        <f t="shared" si="1"/>
        <v>0</v>
      </c>
      <c r="U11" s="130"/>
      <c r="V11" s="129">
        <f t="shared" si="2"/>
        <v>0</v>
      </c>
      <c r="W11" s="129">
        <f t="shared" si="3"/>
        <v>0</v>
      </c>
    </row>
    <row r="12" ht="15" customHeight="1" spans="1:23">
      <c r="A12" s="127">
        <v>20408</v>
      </c>
      <c r="B12" s="128" t="s">
        <v>1444</v>
      </c>
      <c r="C12" s="130">
        <v>0</v>
      </c>
      <c r="D12" s="129">
        <f t="shared" si="0"/>
        <v>0</v>
      </c>
      <c r="E12" s="130"/>
      <c r="F12" s="130"/>
      <c r="G12" s="130"/>
      <c r="H12" s="130"/>
      <c r="I12" s="130"/>
      <c r="J12" s="130"/>
      <c r="K12" s="130"/>
      <c r="L12" s="130"/>
      <c r="M12" s="130"/>
      <c r="N12" s="130"/>
      <c r="O12" s="130"/>
      <c r="P12" s="130"/>
      <c r="Q12" s="130"/>
      <c r="R12" s="130"/>
      <c r="S12" s="130"/>
      <c r="T12" s="129">
        <f t="shared" si="1"/>
        <v>0</v>
      </c>
      <c r="U12" s="130"/>
      <c r="V12" s="129">
        <f t="shared" si="2"/>
        <v>0</v>
      </c>
      <c r="W12" s="129">
        <f t="shared" si="3"/>
        <v>0</v>
      </c>
    </row>
    <row r="13" ht="15" customHeight="1" spans="1:23">
      <c r="A13" s="127">
        <v>20409</v>
      </c>
      <c r="B13" s="128" t="s">
        <v>1445</v>
      </c>
      <c r="C13" s="130">
        <v>0</v>
      </c>
      <c r="D13" s="129">
        <f t="shared" si="0"/>
        <v>0</v>
      </c>
      <c r="E13" s="130"/>
      <c r="F13" s="130"/>
      <c r="G13" s="130"/>
      <c r="H13" s="130"/>
      <c r="I13" s="130"/>
      <c r="J13" s="130"/>
      <c r="K13" s="130"/>
      <c r="L13" s="130"/>
      <c r="M13" s="130"/>
      <c r="N13" s="130"/>
      <c r="O13" s="130"/>
      <c r="P13" s="130"/>
      <c r="Q13" s="130"/>
      <c r="R13" s="130"/>
      <c r="S13" s="130"/>
      <c r="T13" s="129">
        <f t="shared" si="1"/>
        <v>0</v>
      </c>
      <c r="U13" s="130"/>
      <c r="V13" s="129">
        <f t="shared" si="2"/>
        <v>0</v>
      </c>
      <c r="W13" s="129">
        <f t="shared" si="3"/>
        <v>0</v>
      </c>
    </row>
    <row r="14" ht="15" customHeight="1" spans="1:23">
      <c r="A14" s="127">
        <v>20410</v>
      </c>
      <c r="B14" s="128" t="s">
        <v>1446</v>
      </c>
      <c r="C14" s="130">
        <v>0</v>
      </c>
      <c r="D14" s="129">
        <f t="shared" si="0"/>
        <v>0</v>
      </c>
      <c r="E14" s="130"/>
      <c r="F14" s="130"/>
      <c r="G14" s="130"/>
      <c r="H14" s="130"/>
      <c r="I14" s="130"/>
      <c r="J14" s="130"/>
      <c r="K14" s="130"/>
      <c r="L14" s="130"/>
      <c r="M14" s="130"/>
      <c r="N14" s="130"/>
      <c r="O14" s="130"/>
      <c r="P14" s="130"/>
      <c r="Q14" s="130"/>
      <c r="R14" s="130"/>
      <c r="S14" s="130"/>
      <c r="T14" s="129">
        <f t="shared" si="1"/>
        <v>0</v>
      </c>
      <c r="U14" s="130"/>
      <c r="V14" s="129">
        <f t="shared" si="2"/>
        <v>0</v>
      </c>
      <c r="W14" s="129">
        <f t="shared" si="3"/>
        <v>0</v>
      </c>
    </row>
    <row r="15" ht="15" customHeight="1" spans="1:23">
      <c r="A15" s="127">
        <v>20499</v>
      </c>
      <c r="B15" s="128" t="s">
        <v>1447</v>
      </c>
      <c r="C15" s="129">
        <v>5317</v>
      </c>
      <c r="D15" s="129">
        <f t="shared" si="0"/>
        <v>-3876</v>
      </c>
      <c r="E15" s="130"/>
      <c r="F15" s="130"/>
      <c r="G15" s="130"/>
      <c r="H15" s="129"/>
      <c r="I15" s="130"/>
      <c r="J15" s="130"/>
      <c r="K15" s="130"/>
      <c r="L15" s="130"/>
      <c r="M15" s="130"/>
      <c r="N15" s="130"/>
      <c r="O15" s="130"/>
      <c r="P15" s="130"/>
      <c r="Q15" s="130"/>
      <c r="R15" s="130"/>
      <c r="S15" s="130">
        <v>-3876</v>
      </c>
      <c r="T15" s="129">
        <f t="shared" si="1"/>
        <v>1441</v>
      </c>
      <c r="U15" s="129">
        <v>1441</v>
      </c>
      <c r="V15" s="129">
        <f t="shared" si="2"/>
        <v>0</v>
      </c>
      <c r="W15" s="129">
        <f t="shared" si="3"/>
        <v>0</v>
      </c>
    </row>
    <row r="16" ht="15" customHeight="1" spans="1:23">
      <c r="A16" s="127">
        <v>205</v>
      </c>
      <c r="B16" s="131" t="s">
        <v>328</v>
      </c>
      <c r="C16" s="129">
        <v>68492</v>
      </c>
      <c r="D16" s="129">
        <f t="shared" si="0"/>
        <v>-49336</v>
      </c>
      <c r="E16" s="129"/>
      <c r="F16" s="129">
        <v>-7912</v>
      </c>
      <c r="G16" s="129">
        <v>-379</v>
      </c>
      <c r="H16" s="130"/>
      <c r="I16" s="130"/>
      <c r="J16" s="130"/>
      <c r="K16" s="129"/>
      <c r="L16" s="130"/>
      <c r="M16" s="129">
        <v>-20</v>
      </c>
      <c r="N16" s="130">
        <v>-577</v>
      </c>
      <c r="O16" s="130"/>
      <c r="P16" s="130"/>
      <c r="Q16" s="130">
        <v>-1337</v>
      </c>
      <c r="R16" s="130"/>
      <c r="S16" s="130">
        <v>-39111</v>
      </c>
      <c r="T16" s="129">
        <f t="shared" si="1"/>
        <v>19156</v>
      </c>
      <c r="U16" s="129">
        <v>10033</v>
      </c>
      <c r="V16" s="129">
        <f t="shared" si="2"/>
        <v>9123</v>
      </c>
      <c r="W16" s="129">
        <f t="shared" si="3"/>
        <v>9123</v>
      </c>
    </row>
    <row r="17" ht="15" customHeight="1" spans="1:23">
      <c r="A17" s="127">
        <v>20501</v>
      </c>
      <c r="B17" s="128" t="s">
        <v>1448</v>
      </c>
      <c r="C17" s="129">
        <v>10326</v>
      </c>
      <c r="D17" s="129">
        <f t="shared" si="0"/>
        <v>-10326</v>
      </c>
      <c r="E17" s="130"/>
      <c r="F17" s="130"/>
      <c r="G17" s="130"/>
      <c r="H17" s="130"/>
      <c r="I17" s="130"/>
      <c r="J17" s="130"/>
      <c r="K17" s="130"/>
      <c r="L17" s="130"/>
      <c r="M17" s="129"/>
      <c r="N17" s="130"/>
      <c r="O17" s="130"/>
      <c r="P17" s="130"/>
      <c r="Q17" s="130"/>
      <c r="R17" s="130"/>
      <c r="S17" s="130">
        <v>-10326</v>
      </c>
      <c r="T17" s="129">
        <f t="shared" si="1"/>
        <v>0</v>
      </c>
      <c r="U17" s="129"/>
      <c r="V17" s="129">
        <f t="shared" si="2"/>
        <v>0</v>
      </c>
      <c r="W17" s="129">
        <f t="shared" si="3"/>
        <v>0</v>
      </c>
    </row>
    <row r="18" ht="15" customHeight="1" spans="1:23">
      <c r="A18" s="127">
        <v>20502</v>
      </c>
      <c r="B18" s="128" t="s">
        <v>1449</v>
      </c>
      <c r="C18" s="129">
        <v>46160</v>
      </c>
      <c r="D18" s="129">
        <f t="shared" si="0"/>
        <v>-36697</v>
      </c>
      <c r="E18" s="130"/>
      <c r="F18" s="129">
        <v>-7912</v>
      </c>
      <c r="G18" s="129"/>
      <c r="H18" s="130"/>
      <c r="I18" s="130"/>
      <c r="J18" s="130"/>
      <c r="K18" s="130"/>
      <c r="L18" s="130"/>
      <c r="M18" s="129"/>
      <c r="N18" s="130"/>
      <c r="O18" s="130"/>
      <c r="P18" s="130"/>
      <c r="Q18" s="130"/>
      <c r="R18" s="130"/>
      <c r="S18" s="130">
        <v>-28785</v>
      </c>
      <c r="T18" s="129">
        <f t="shared" si="1"/>
        <v>9463</v>
      </c>
      <c r="U18" s="129">
        <v>8564</v>
      </c>
      <c r="V18" s="129">
        <f t="shared" si="2"/>
        <v>899</v>
      </c>
      <c r="W18" s="129">
        <f t="shared" si="3"/>
        <v>899</v>
      </c>
    </row>
    <row r="19" ht="15" customHeight="1" spans="1:23">
      <c r="A19" s="127">
        <v>20503</v>
      </c>
      <c r="B19" s="128" t="s">
        <v>1450</v>
      </c>
      <c r="C19" s="129"/>
      <c r="D19" s="129">
        <f t="shared" si="0"/>
        <v>0</v>
      </c>
      <c r="E19" s="130"/>
      <c r="F19" s="129"/>
      <c r="G19" s="130"/>
      <c r="H19" s="130"/>
      <c r="I19" s="130"/>
      <c r="J19" s="130"/>
      <c r="K19" s="129"/>
      <c r="L19" s="130"/>
      <c r="M19" s="130"/>
      <c r="N19" s="130"/>
      <c r="O19" s="130"/>
      <c r="P19" s="130"/>
      <c r="Q19" s="130"/>
      <c r="R19" s="130"/>
      <c r="S19" s="130"/>
      <c r="T19" s="129">
        <f t="shared" si="1"/>
        <v>0</v>
      </c>
      <c r="U19" s="129"/>
      <c r="V19" s="129">
        <f t="shared" si="2"/>
        <v>0</v>
      </c>
      <c r="W19" s="129">
        <f t="shared" si="3"/>
        <v>0</v>
      </c>
    </row>
    <row r="20" ht="15" customHeight="1" spans="1:23">
      <c r="A20" s="127">
        <v>20504</v>
      </c>
      <c r="B20" s="128" t="s">
        <v>1451</v>
      </c>
      <c r="C20" s="129"/>
      <c r="D20" s="129">
        <f t="shared" si="0"/>
        <v>0</v>
      </c>
      <c r="E20" s="130"/>
      <c r="F20" s="130"/>
      <c r="G20" s="130"/>
      <c r="H20" s="130"/>
      <c r="I20" s="130"/>
      <c r="J20" s="130"/>
      <c r="K20" s="130"/>
      <c r="L20" s="130"/>
      <c r="M20" s="129"/>
      <c r="N20" s="130"/>
      <c r="O20" s="130"/>
      <c r="P20" s="130"/>
      <c r="Q20" s="130"/>
      <c r="R20" s="130"/>
      <c r="S20" s="130"/>
      <c r="T20" s="129">
        <f t="shared" si="1"/>
        <v>0</v>
      </c>
      <c r="U20" s="129"/>
      <c r="V20" s="129">
        <f t="shared" si="2"/>
        <v>0</v>
      </c>
      <c r="W20" s="129">
        <f t="shared" si="3"/>
        <v>0</v>
      </c>
    </row>
    <row r="21" ht="15" customHeight="1" spans="1:23">
      <c r="A21" s="127">
        <v>20505</v>
      </c>
      <c r="B21" s="128" t="s">
        <v>1452</v>
      </c>
      <c r="C21" s="129"/>
      <c r="D21" s="129">
        <f t="shared" si="0"/>
        <v>0</v>
      </c>
      <c r="E21" s="130"/>
      <c r="F21" s="130"/>
      <c r="G21" s="130"/>
      <c r="H21" s="130"/>
      <c r="I21" s="130"/>
      <c r="J21" s="130"/>
      <c r="K21" s="130"/>
      <c r="L21" s="130"/>
      <c r="M21" s="129"/>
      <c r="N21" s="130"/>
      <c r="O21" s="130"/>
      <c r="P21" s="130"/>
      <c r="Q21" s="130"/>
      <c r="R21" s="130"/>
      <c r="S21" s="130"/>
      <c r="T21" s="129">
        <f t="shared" si="1"/>
        <v>0</v>
      </c>
      <c r="U21" s="129"/>
      <c r="V21" s="129">
        <f t="shared" si="2"/>
        <v>0</v>
      </c>
      <c r="W21" s="129">
        <f t="shared" si="3"/>
        <v>0</v>
      </c>
    </row>
    <row r="22" ht="15" customHeight="1" spans="1:23">
      <c r="A22" s="127">
        <v>20506</v>
      </c>
      <c r="B22" s="128" t="s">
        <v>1453</v>
      </c>
      <c r="C22" s="130"/>
      <c r="D22" s="129">
        <f t="shared" si="0"/>
        <v>0</v>
      </c>
      <c r="E22" s="130"/>
      <c r="F22" s="130"/>
      <c r="G22" s="130"/>
      <c r="H22" s="130"/>
      <c r="I22" s="130"/>
      <c r="J22" s="130"/>
      <c r="K22" s="130"/>
      <c r="L22" s="130"/>
      <c r="M22" s="130"/>
      <c r="N22" s="130"/>
      <c r="O22" s="130"/>
      <c r="P22" s="130"/>
      <c r="Q22" s="130"/>
      <c r="R22" s="130"/>
      <c r="S22" s="130"/>
      <c r="T22" s="129">
        <f t="shared" si="1"/>
        <v>0</v>
      </c>
      <c r="U22" s="130"/>
      <c r="V22" s="129">
        <f t="shared" si="2"/>
        <v>0</v>
      </c>
      <c r="W22" s="129">
        <f t="shared" si="3"/>
        <v>0</v>
      </c>
    </row>
    <row r="23" ht="15" customHeight="1" spans="1:23">
      <c r="A23" s="127">
        <v>20507</v>
      </c>
      <c r="B23" s="128" t="s">
        <v>1454</v>
      </c>
      <c r="C23" s="129">
        <v>20</v>
      </c>
      <c r="D23" s="129">
        <f t="shared" si="0"/>
        <v>-20</v>
      </c>
      <c r="E23" s="130"/>
      <c r="F23" s="130"/>
      <c r="G23" s="130"/>
      <c r="H23" s="130"/>
      <c r="I23" s="130"/>
      <c r="J23" s="130"/>
      <c r="K23" s="130"/>
      <c r="L23" s="130"/>
      <c r="M23" s="129">
        <v>-20</v>
      </c>
      <c r="N23" s="130"/>
      <c r="O23" s="130"/>
      <c r="P23" s="130"/>
      <c r="Q23" s="130"/>
      <c r="R23" s="130"/>
      <c r="S23" s="130"/>
      <c r="T23" s="129">
        <f t="shared" si="1"/>
        <v>0</v>
      </c>
      <c r="U23" s="129"/>
      <c r="V23" s="129">
        <f t="shared" si="2"/>
        <v>0</v>
      </c>
      <c r="W23" s="129">
        <f t="shared" si="3"/>
        <v>0</v>
      </c>
    </row>
    <row r="24" ht="15" customHeight="1" spans="1:23">
      <c r="A24" s="127">
        <v>20508</v>
      </c>
      <c r="B24" s="128" t="s">
        <v>1455</v>
      </c>
      <c r="C24" s="129"/>
      <c r="D24" s="129">
        <f t="shared" si="0"/>
        <v>0</v>
      </c>
      <c r="E24" s="130"/>
      <c r="F24" s="130"/>
      <c r="G24" s="130"/>
      <c r="H24" s="130"/>
      <c r="I24" s="130"/>
      <c r="J24" s="130"/>
      <c r="K24" s="130"/>
      <c r="L24" s="130"/>
      <c r="M24" s="129"/>
      <c r="N24" s="130"/>
      <c r="O24" s="130"/>
      <c r="P24" s="129"/>
      <c r="Q24" s="130"/>
      <c r="R24" s="130"/>
      <c r="S24" s="130"/>
      <c r="T24" s="129">
        <f t="shared" si="1"/>
        <v>0</v>
      </c>
      <c r="U24" s="129"/>
      <c r="V24" s="129">
        <f t="shared" si="2"/>
        <v>0</v>
      </c>
      <c r="W24" s="129">
        <f t="shared" si="3"/>
        <v>0</v>
      </c>
    </row>
    <row r="25" ht="15" customHeight="1" spans="1:23">
      <c r="A25" s="127">
        <v>20509</v>
      </c>
      <c r="B25" s="128" t="s">
        <v>1456</v>
      </c>
      <c r="C25" s="129">
        <v>10174</v>
      </c>
      <c r="D25" s="129">
        <f t="shared" si="0"/>
        <v>-577</v>
      </c>
      <c r="E25" s="129"/>
      <c r="F25" s="130"/>
      <c r="G25" s="130"/>
      <c r="H25" s="130"/>
      <c r="I25" s="130"/>
      <c r="J25" s="130"/>
      <c r="K25" s="130"/>
      <c r="L25" s="130"/>
      <c r="M25" s="129"/>
      <c r="N25" s="130">
        <v>-577</v>
      </c>
      <c r="O25" s="130"/>
      <c r="P25" s="130"/>
      <c r="Q25" s="130"/>
      <c r="R25" s="130"/>
      <c r="S25" s="130"/>
      <c r="T25" s="129">
        <f t="shared" si="1"/>
        <v>9597</v>
      </c>
      <c r="U25" s="129">
        <v>1469</v>
      </c>
      <c r="V25" s="129">
        <f t="shared" si="2"/>
        <v>8128</v>
      </c>
      <c r="W25" s="129">
        <f t="shared" si="3"/>
        <v>8128</v>
      </c>
    </row>
    <row r="26" ht="15" customHeight="1" spans="1:23">
      <c r="A26" s="127">
        <v>20599</v>
      </c>
      <c r="B26" s="128" t="s">
        <v>1457</v>
      </c>
      <c r="C26" s="129">
        <v>1812</v>
      </c>
      <c r="D26" s="129">
        <f t="shared" si="0"/>
        <v>-1716</v>
      </c>
      <c r="E26" s="130"/>
      <c r="F26" s="129"/>
      <c r="G26" s="129">
        <v>-379</v>
      </c>
      <c r="H26" s="130"/>
      <c r="I26" s="130"/>
      <c r="J26" s="130"/>
      <c r="K26" s="130"/>
      <c r="L26" s="130"/>
      <c r="M26" s="130"/>
      <c r="N26" s="130"/>
      <c r="O26" s="130"/>
      <c r="P26" s="130"/>
      <c r="Q26" s="130">
        <v>-1337</v>
      </c>
      <c r="R26" s="130"/>
      <c r="S26" s="130"/>
      <c r="T26" s="129">
        <f t="shared" si="1"/>
        <v>96</v>
      </c>
      <c r="U26" s="129"/>
      <c r="V26" s="129">
        <f t="shared" si="2"/>
        <v>96</v>
      </c>
      <c r="W26" s="129">
        <f t="shared" si="3"/>
        <v>96</v>
      </c>
    </row>
    <row r="27" ht="15" customHeight="1" spans="1:23">
      <c r="A27" s="127">
        <v>206</v>
      </c>
      <c r="B27" s="131" t="s">
        <v>379</v>
      </c>
      <c r="C27" s="129">
        <v>3000</v>
      </c>
      <c r="D27" s="129">
        <f t="shared" si="0"/>
        <v>765</v>
      </c>
      <c r="E27" s="130"/>
      <c r="F27" s="130"/>
      <c r="G27" s="129"/>
      <c r="H27" s="129">
        <v>400</v>
      </c>
      <c r="I27" s="130"/>
      <c r="J27" s="130"/>
      <c r="K27" s="130"/>
      <c r="L27" s="130"/>
      <c r="M27" s="130">
        <v>365</v>
      </c>
      <c r="N27" s="130"/>
      <c r="O27" s="130"/>
      <c r="P27" s="129"/>
      <c r="Q27" s="130"/>
      <c r="R27" s="130"/>
      <c r="S27" s="130"/>
      <c r="T27" s="129">
        <f t="shared" si="1"/>
        <v>3765</v>
      </c>
      <c r="U27" s="129">
        <v>931</v>
      </c>
      <c r="V27" s="129">
        <f t="shared" si="2"/>
        <v>2834</v>
      </c>
      <c r="W27" s="129">
        <f t="shared" si="3"/>
        <v>2834</v>
      </c>
    </row>
    <row r="28" ht="15" customHeight="1" spans="1:23">
      <c r="A28" s="127">
        <v>20601</v>
      </c>
      <c r="B28" s="128" t="s">
        <v>1458</v>
      </c>
      <c r="C28" s="129"/>
      <c r="D28" s="129">
        <f t="shared" si="0"/>
        <v>0</v>
      </c>
      <c r="E28" s="130"/>
      <c r="F28" s="130"/>
      <c r="G28" s="130"/>
      <c r="H28" s="130"/>
      <c r="I28" s="130"/>
      <c r="J28" s="130"/>
      <c r="K28" s="130"/>
      <c r="L28" s="130"/>
      <c r="M28" s="129"/>
      <c r="N28" s="130"/>
      <c r="O28" s="130"/>
      <c r="P28" s="130"/>
      <c r="Q28" s="130"/>
      <c r="R28" s="130"/>
      <c r="S28" s="130"/>
      <c r="T28" s="129">
        <f t="shared" si="1"/>
        <v>0</v>
      </c>
      <c r="U28" s="129"/>
      <c r="V28" s="129">
        <f t="shared" si="2"/>
        <v>0</v>
      </c>
      <c r="W28" s="129">
        <f t="shared" si="3"/>
        <v>0</v>
      </c>
    </row>
    <row r="29" ht="15" customHeight="1" spans="1:23">
      <c r="A29" s="127">
        <v>20602</v>
      </c>
      <c r="B29" s="128" t="s">
        <v>1459</v>
      </c>
      <c r="C29" s="130"/>
      <c r="D29" s="129">
        <f t="shared" si="0"/>
        <v>0</v>
      </c>
      <c r="E29" s="130"/>
      <c r="F29" s="130"/>
      <c r="G29" s="130"/>
      <c r="H29" s="130"/>
      <c r="I29" s="130"/>
      <c r="J29" s="130"/>
      <c r="K29" s="130"/>
      <c r="L29" s="130"/>
      <c r="M29" s="130"/>
      <c r="N29" s="130"/>
      <c r="O29" s="130"/>
      <c r="P29" s="130"/>
      <c r="Q29" s="130"/>
      <c r="R29" s="130"/>
      <c r="S29" s="130"/>
      <c r="T29" s="129">
        <f t="shared" si="1"/>
        <v>0</v>
      </c>
      <c r="U29" s="130"/>
      <c r="V29" s="129">
        <f t="shared" si="2"/>
        <v>0</v>
      </c>
      <c r="W29" s="129">
        <f t="shared" si="3"/>
        <v>0</v>
      </c>
    </row>
    <row r="30" ht="15" customHeight="1" spans="1:23">
      <c r="A30" s="127">
        <v>20603</v>
      </c>
      <c r="B30" s="128" t="s">
        <v>1460</v>
      </c>
      <c r="C30" s="129"/>
      <c r="D30" s="129">
        <f t="shared" si="0"/>
        <v>0</v>
      </c>
      <c r="E30" s="130"/>
      <c r="F30" s="130"/>
      <c r="G30" s="129"/>
      <c r="H30" s="130"/>
      <c r="I30" s="130"/>
      <c r="J30" s="130"/>
      <c r="K30" s="130"/>
      <c r="L30" s="130"/>
      <c r="M30" s="129"/>
      <c r="N30" s="130"/>
      <c r="O30" s="130"/>
      <c r="P30" s="130"/>
      <c r="Q30" s="130"/>
      <c r="R30" s="130"/>
      <c r="S30" s="130"/>
      <c r="T30" s="129">
        <f t="shared" si="1"/>
        <v>0</v>
      </c>
      <c r="U30" s="129"/>
      <c r="V30" s="129">
        <f t="shared" si="2"/>
        <v>0</v>
      </c>
      <c r="W30" s="129">
        <f t="shared" si="3"/>
        <v>0</v>
      </c>
    </row>
    <row r="31" ht="15" customHeight="1" spans="1:23">
      <c r="A31" s="127">
        <v>20604</v>
      </c>
      <c r="B31" s="128" t="s">
        <v>1461</v>
      </c>
      <c r="C31" s="129"/>
      <c r="D31" s="129">
        <f t="shared" si="0"/>
        <v>365</v>
      </c>
      <c r="E31" s="130"/>
      <c r="F31" s="130"/>
      <c r="G31" s="130"/>
      <c r="H31" s="130"/>
      <c r="I31" s="130"/>
      <c r="J31" s="130"/>
      <c r="K31" s="130"/>
      <c r="L31" s="130"/>
      <c r="M31" s="130">
        <v>365</v>
      </c>
      <c r="N31" s="130"/>
      <c r="O31" s="130"/>
      <c r="P31" s="130"/>
      <c r="Q31" s="130"/>
      <c r="R31" s="130"/>
      <c r="S31" s="130"/>
      <c r="T31" s="129">
        <f t="shared" si="1"/>
        <v>365</v>
      </c>
      <c r="U31" s="129">
        <v>365</v>
      </c>
      <c r="V31" s="129">
        <f t="shared" si="2"/>
        <v>0</v>
      </c>
      <c r="W31" s="129">
        <f t="shared" si="3"/>
        <v>0</v>
      </c>
    </row>
    <row r="32" ht="15" customHeight="1" spans="1:23">
      <c r="A32" s="127">
        <v>20605</v>
      </c>
      <c r="B32" s="128" t="s">
        <v>1462</v>
      </c>
      <c r="C32" s="129"/>
      <c r="D32" s="129">
        <f t="shared" si="0"/>
        <v>0</v>
      </c>
      <c r="E32" s="130"/>
      <c r="F32" s="130"/>
      <c r="G32" s="130"/>
      <c r="H32" s="129"/>
      <c r="I32" s="130"/>
      <c r="J32" s="130"/>
      <c r="K32" s="130"/>
      <c r="L32" s="130"/>
      <c r="M32" s="130"/>
      <c r="N32" s="130"/>
      <c r="O32" s="130"/>
      <c r="P32" s="130"/>
      <c r="Q32" s="130"/>
      <c r="R32" s="130"/>
      <c r="S32" s="130"/>
      <c r="T32" s="129">
        <f t="shared" si="1"/>
        <v>0</v>
      </c>
      <c r="U32" s="129"/>
      <c r="V32" s="129">
        <f t="shared" si="2"/>
        <v>0</v>
      </c>
      <c r="W32" s="129">
        <f t="shared" si="3"/>
        <v>0</v>
      </c>
    </row>
    <row r="33" ht="15" customHeight="1" spans="1:23">
      <c r="A33" s="127">
        <v>20606</v>
      </c>
      <c r="B33" s="128" t="s">
        <v>1463</v>
      </c>
      <c r="C33" s="129"/>
      <c r="D33" s="129">
        <f t="shared" si="0"/>
        <v>0</v>
      </c>
      <c r="E33" s="130"/>
      <c r="F33" s="130"/>
      <c r="G33" s="130"/>
      <c r="H33" s="130"/>
      <c r="I33" s="130"/>
      <c r="J33" s="130"/>
      <c r="K33" s="130"/>
      <c r="L33" s="130"/>
      <c r="M33" s="129"/>
      <c r="N33" s="130"/>
      <c r="O33" s="130"/>
      <c r="P33" s="130"/>
      <c r="Q33" s="130"/>
      <c r="R33" s="130"/>
      <c r="S33" s="130"/>
      <c r="T33" s="129">
        <f t="shared" si="1"/>
        <v>0</v>
      </c>
      <c r="U33" s="129"/>
      <c r="V33" s="129">
        <f t="shared" si="2"/>
        <v>0</v>
      </c>
      <c r="W33" s="129">
        <f t="shared" si="3"/>
        <v>0</v>
      </c>
    </row>
    <row r="34" ht="15" customHeight="1" spans="1:23">
      <c r="A34" s="127">
        <v>20607</v>
      </c>
      <c r="B34" s="128" t="s">
        <v>1464</v>
      </c>
      <c r="C34" s="129"/>
      <c r="D34" s="129">
        <f t="shared" si="0"/>
        <v>0</v>
      </c>
      <c r="E34" s="130"/>
      <c r="F34" s="130"/>
      <c r="G34" s="129"/>
      <c r="H34" s="130"/>
      <c r="I34" s="130"/>
      <c r="J34" s="130"/>
      <c r="K34" s="130"/>
      <c r="L34" s="130"/>
      <c r="M34" s="129"/>
      <c r="N34" s="130"/>
      <c r="O34" s="130"/>
      <c r="P34" s="129"/>
      <c r="Q34" s="130"/>
      <c r="R34" s="130"/>
      <c r="S34" s="130"/>
      <c r="T34" s="129">
        <f t="shared" si="1"/>
        <v>0</v>
      </c>
      <c r="U34" s="129"/>
      <c r="V34" s="129">
        <f t="shared" si="2"/>
        <v>0</v>
      </c>
      <c r="W34" s="129">
        <f t="shared" si="3"/>
        <v>0</v>
      </c>
    </row>
    <row r="35" ht="15" customHeight="1" spans="1:23">
      <c r="A35" s="127">
        <v>20608</v>
      </c>
      <c r="B35" s="128" t="s">
        <v>1465</v>
      </c>
      <c r="C35" s="129"/>
      <c r="D35" s="129">
        <f t="shared" si="0"/>
        <v>0</v>
      </c>
      <c r="E35" s="130"/>
      <c r="F35" s="130"/>
      <c r="G35" s="130"/>
      <c r="H35" s="130"/>
      <c r="I35" s="130"/>
      <c r="J35" s="130"/>
      <c r="K35" s="130"/>
      <c r="L35" s="130"/>
      <c r="M35" s="129"/>
      <c r="N35" s="130"/>
      <c r="O35" s="130"/>
      <c r="P35" s="130"/>
      <c r="Q35" s="130"/>
      <c r="R35" s="130"/>
      <c r="S35" s="130"/>
      <c r="T35" s="129">
        <f t="shared" si="1"/>
        <v>0</v>
      </c>
      <c r="U35" s="129"/>
      <c r="V35" s="129">
        <f t="shared" si="2"/>
        <v>0</v>
      </c>
      <c r="W35" s="129">
        <f t="shared" si="3"/>
        <v>0</v>
      </c>
    </row>
    <row r="36" ht="15" customHeight="1" spans="1:23">
      <c r="A36" s="127">
        <v>20609</v>
      </c>
      <c r="B36" s="128" t="s">
        <v>1466</v>
      </c>
      <c r="C36" s="130"/>
      <c r="D36" s="129">
        <f t="shared" si="0"/>
        <v>0</v>
      </c>
      <c r="E36" s="130"/>
      <c r="F36" s="130"/>
      <c r="G36" s="130"/>
      <c r="H36" s="130"/>
      <c r="I36" s="130"/>
      <c r="J36" s="130"/>
      <c r="K36" s="130"/>
      <c r="L36" s="130"/>
      <c r="M36" s="130"/>
      <c r="N36" s="130"/>
      <c r="O36" s="130"/>
      <c r="P36" s="130"/>
      <c r="Q36" s="130"/>
      <c r="R36" s="130"/>
      <c r="S36" s="130"/>
      <c r="T36" s="129">
        <f t="shared" si="1"/>
        <v>0</v>
      </c>
      <c r="U36" s="130"/>
      <c r="V36" s="129">
        <f t="shared" si="2"/>
        <v>0</v>
      </c>
      <c r="W36" s="129">
        <f t="shared" si="3"/>
        <v>0</v>
      </c>
    </row>
    <row r="37" ht="15" customHeight="1" spans="1:23">
      <c r="A37" s="127">
        <v>20699</v>
      </c>
      <c r="B37" s="128" t="s">
        <v>1467</v>
      </c>
      <c r="C37" s="129">
        <v>3000</v>
      </c>
      <c r="D37" s="129">
        <f t="shared" si="0"/>
        <v>400</v>
      </c>
      <c r="E37" s="130"/>
      <c r="F37" s="130"/>
      <c r="G37" s="130"/>
      <c r="H37" s="130">
        <v>400</v>
      </c>
      <c r="I37" s="130"/>
      <c r="J37" s="130"/>
      <c r="K37" s="130"/>
      <c r="L37" s="130"/>
      <c r="M37" s="129"/>
      <c r="N37" s="130"/>
      <c r="O37" s="130"/>
      <c r="P37" s="129"/>
      <c r="Q37" s="130"/>
      <c r="R37" s="130"/>
      <c r="S37" s="130"/>
      <c r="T37" s="129">
        <f t="shared" si="1"/>
        <v>3400</v>
      </c>
      <c r="U37" s="129">
        <v>566</v>
      </c>
      <c r="V37" s="129">
        <f t="shared" si="2"/>
        <v>2834</v>
      </c>
      <c r="W37" s="129">
        <f t="shared" si="3"/>
        <v>2834</v>
      </c>
    </row>
    <row r="38" ht="15" customHeight="1" spans="1:23">
      <c r="A38" s="127">
        <v>207</v>
      </c>
      <c r="B38" s="131" t="s">
        <v>429</v>
      </c>
      <c r="C38" s="129">
        <v>118</v>
      </c>
      <c r="D38" s="129">
        <f t="shared" si="0"/>
        <v>-75</v>
      </c>
      <c r="E38" s="130"/>
      <c r="F38" s="129"/>
      <c r="G38" s="129">
        <v>-50</v>
      </c>
      <c r="H38" s="130">
        <v>70</v>
      </c>
      <c r="I38" s="130"/>
      <c r="J38" s="130"/>
      <c r="K38" s="130"/>
      <c r="L38" s="130"/>
      <c r="M38" s="129"/>
      <c r="N38" s="130"/>
      <c r="O38" s="130"/>
      <c r="P38" s="130"/>
      <c r="Q38" s="130">
        <v>-95</v>
      </c>
      <c r="R38" s="130"/>
      <c r="S38" s="130"/>
      <c r="T38" s="129">
        <f t="shared" si="1"/>
        <v>43</v>
      </c>
      <c r="U38" s="129">
        <v>11</v>
      </c>
      <c r="V38" s="129">
        <f t="shared" si="2"/>
        <v>32</v>
      </c>
      <c r="W38" s="129">
        <f t="shared" si="3"/>
        <v>32</v>
      </c>
    </row>
    <row r="39" ht="15" customHeight="1" spans="1:23">
      <c r="A39" s="127">
        <v>20701</v>
      </c>
      <c r="B39" s="128" t="s">
        <v>1468</v>
      </c>
      <c r="C39" s="129">
        <v>15</v>
      </c>
      <c r="D39" s="129">
        <f t="shared" si="0"/>
        <v>19</v>
      </c>
      <c r="E39" s="130"/>
      <c r="F39" s="129"/>
      <c r="G39" s="129"/>
      <c r="H39" s="130">
        <v>70</v>
      </c>
      <c r="I39" s="130"/>
      <c r="J39" s="130"/>
      <c r="K39" s="130"/>
      <c r="L39" s="130"/>
      <c r="M39" s="130"/>
      <c r="N39" s="130"/>
      <c r="O39" s="130"/>
      <c r="P39" s="130"/>
      <c r="Q39" s="130">
        <v>-51</v>
      </c>
      <c r="R39" s="130"/>
      <c r="S39" s="130"/>
      <c r="T39" s="129">
        <f t="shared" si="1"/>
        <v>34</v>
      </c>
      <c r="U39" s="129">
        <v>3</v>
      </c>
      <c r="V39" s="129">
        <f t="shared" si="2"/>
        <v>31</v>
      </c>
      <c r="W39" s="129">
        <f t="shared" si="3"/>
        <v>31</v>
      </c>
    </row>
    <row r="40" ht="15" customHeight="1" spans="1:23">
      <c r="A40" s="127">
        <v>20702</v>
      </c>
      <c r="B40" s="128" t="s">
        <v>1469</v>
      </c>
      <c r="C40" s="129"/>
      <c r="D40" s="129">
        <f t="shared" si="0"/>
        <v>0</v>
      </c>
      <c r="E40" s="130"/>
      <c r="F40" s="130"/>
      <c r="G40" s="129"/>
      <c r="H40" s="130"/>
      <c r="I40" s="130"/>
      <c r="J40" s="130"/>
      <c r="K40" s="130"/>
      <c r="L40" s="130"/>
      <c r="M40" s="129"/>
      <c r="N40" s="130"/>
      <c r="O40" s="130"/>
      <c r="P40" s="129"/>
      <c r="Q40" s="130"/>
      <c r="R40" s="130"/>
      <c r="S40" s="130"/>
      <c r="T40" s="129">
        <f t="shared" si="1"/>
        <v>0</v>
      </c>
      <c r="U40" s="129"/>
      <c r="V40" s="129">
        <f t="shared" si="2"/>
        <v>0</v>
      </c>
      <c r="W40" s="129">
        <f t="shared" si="3"/>
        <v>0</v>
      </c>
    </row>
    <row r="41" ht="15" customHeight="1" spans="1:23">
      <c r="A41" s="127">
        <v>20703</v>
      </c>
      <c r="B41" s="128" t="s">
        <v>1470</v>
      </c>
      <c r="C41" s="129"/>
      <c r="D41" s="129">
        <f t="shared" si="0"/>
        <v>0</v>
      </c>
      <c r="E41" s="130"/>
      <c r="F41" s="130"/>
      <c r="G41" s="130"/>
      <c r="H41" s="130"/>
      <c r="I41" s="130"/>
      <c r="J41" s="130"/>
      <c r="K41" s="130"/>
      <c r="L41" s="130"/>
      <c r="M41" s="130"/>
      <c r="N41" s="130"/>
      <c r="O41" s="130"/>
      <c r="P41" s="129"/>
      <c r="Q41" s="130"/>
      <c r="R41" s="130"/>
      <c r="S41" s="130"/>
      <c r="T41" s="129">
        <f t="shared" si="1"/>
        <v>0</v>
      </c>
      <c r="U41" s="129"/>
      <c r="V41" s="129">
        <f t="shared" si="2"/>
        <v>0</v>
      </c>
      <c r="W41" s="129">
        <f t="shared" si="3"/>
        <v>0</v>
      </c>
    </row>
    <row r="42" ht="15" customHeight="1" spans="1:23">
      <c r="A42" s="127">
        <v>20706</v>
      </c>
      <c r="B42" s="128" t="s">
        <v>1471</v>
      </c>
      <c r="C42" s="130"/>
      <c r="D42" s="129">
        <f t="shared" si="0"/>
        <v>0</v>
      </c>
      <c r="E42" s="130"/>
      <c r="F42" s="130"/>
      <c r="G42" s="130"/>
      <c r="H42" s="130"/>
      <c r="I42" s="130"/>
      <c r="J42" s="130"/>
      <c r="K42" s="130"/>
      <c r="L42" s="130"/>
      <c r="M42" s="129"/>
      <c r="N42" s="130"/>
      <c r="O42" s="130"/>
      <c r="P42" s="129"/>
      <c r="Q42" s="130"/>
      <c r="R42" s="130"/>
      <c r="S42" s="130"/>
      <c r="T42" s="129">
        <f t="shared" si="1"/>
        <v>0</v>
      </c>
      <c r="U42" s="130"/>
      <c r="V42" s="129">
        <f t="shared" si="2"/>
        <v>0</v>
      </c>
      <c r="W42" s="129">
        <f t="shared" si="3"/>
        <v>0</v>
      </c>
    </row>
    <row r="43" ht="15" customHeight="1" spans="1:23">
      <c r="A43" s="127">
        <v>20708</v>
      </c>
      <c r="B43" s="128" t="s">
        <v>1472</v>
      </c>
      <c r="C43" s="129"/>
      <c r="D43" s="129">
        <f t="shared" si="0"/>
        <v>0</v>
      </c>
      <c r="E43" s="130"/>
      <c r="F43" s="130"/>
      <c r="G43" s="129"/>
      <c r="H43" s="130"/>
      <c r="I43" s="130"/>
      <c r="J43" s="130"/>
      <c r="K43" s="130"/>
      <c r="L43" s="130"/>
      <c r="M43" s="129"/>
      <c r="N43" s="130"/>
      <c r="O43" s="130"/>
      <c r="P43" s="130"/>
      <c r="Q43" s="130"/>
      <c r="R43" s="130"/>
      <c r="S43" s="130"/>
      <c r="T43" s="129">
        <f t="shared" si="1"/>
        <v>0</v>
      </c>
      <c r="U43" s="129"/>
      <c r="V43" s="129">
        <f t="shared" si="2"/>
        <v>0</v>
      </c>
      <c r="W43" s="129">
        <f t="shared" si="3"/>
        <v>0</v>
      </c>
    </row>
    <row r="44" ht="15" customHeight="1" spans="1:23">
      <c r="A44" s="127">
        <v>20799</v>
      </c>
      <c r="B44" s="128" t="s">
        <v>1473</v>
      </c>
      <c r="C44" s="129">
        <v>103</v>
      </c>
      <c r="D44" s="129">
        <f t="shared" si="0"/>
        <v>-94</v>
      </c>
      <c r="E44" s="130"/>
      <c r="F44" s="130"/>
      <c r="G44" s="129">
        <v>-50</v>
      </c>
      <c r="H44" s="130"/>
      <c r="I44" s="130"/>
      <c r="J44" s="130"/>
      <c r="K44" s="130"/>
      <c r="L44" s="130"/>
      <c r="M44" s="129"/>
      <c r="N44" s="130"/>
      <c r="O44" s="130"/>
      <c r="P44" s="129"/>
      <c r="Q44" s="130">
        <v>-44</v>
      </c>
      <c r="R44" s="130"/>
      <c r="S44" s="130"/>
      <c r="T44" s="129">
        <f t="shared" si="1"/>
        <v>9</v>
      </c>
      <c r="U44" s="129">
        <v>8</v>
      </c>
      <c r="V44" s="129">
        <f t="shared" si="2"/>
        <v>1</v>
      </c>
      <c r="W44" s="129">
        <f t="shared" si="3"/>
        <v>1</v>
      </c>
    </row>
    <row r="45" ht="15" customHeight="1" spans="1:23">
      <c r="A45" s="127">
        <v>208</v>
      </c>
      <c r="B45" s="131" t="s">
        <v>473</v>
      </c>
      <c r="C45" s="129">
        <v>30667</v>
      </c>
      <c r="D45" s="129">
        <f t="shared" si="0"/>
        <v>-19270</v>
      </c>
      <c r="E45" s="130"/>
      <c r="F45" s="130">
        <v>-1438</v>
      </c>
      <c r="G45" s="129">
        <v>-12</v>
      </c>
      <c r="H45" s="130">
        <v>40</v>
      </c>
      <c r="I45" s="130"/>
      <c r="J45" s="130"/>
      <c r="K45" s="130"/>
      <c r="L45" s="130"/>
      <c r="M45" s="129">
        <v>776</v>
      </c>
      <c r="N45" s="130"/>
      <c r="O45" s="130"/>
      <c r="P45" s="130"/>
      <c r="Q45" s="130">
        <v>-3116</v>
      </c>
      <c r="R45" s="130"/>
      <c r="S45" s="130">
        <v>-15520</v>
      </c>
      <c r="T45" s="129">
        <f t="shared" si="1"/>
        <v>11397</v>
      </c>
      <c r="U45" s="129">
        <v>11015</v>
      </c>
      <c r="V45" s="129">
        <f t="shared" si="2"/>
        <v>382</v>
      </c>
      <c r="W45" s="129">
        <f t="shared" si="3"/>
        <v>382</v>
      </c>
    </row>
    <row r="46" ht="15" customHeight="1" spans="1:23">
      <c r="A46" s="127">
        <v>20801</v>
      </c>
      <c r="B46" s="128" t="s">
        <v>1474</v>
      </c>
      <c r="C46" s="129">
        <v>11620</v>
      </c>
      <c r="D46" s="129">
        <f t="shared" si="0"/>
        <v>-5452</v>
      </c>
      <c r="E46" s="130"/>
      <c r="F46" s="130">
        <v>-1438</v>
      </c>
      <c r="G46" s="129">
        <v>1</v>
      </c>
      <c r="H46" s="130"/>
      <c r="I46" s="130"/>
      <c r="J46" s="130"/>
      <c r="K46" s="130"/>
      <c r="L46" s="130"/>
      <c r="M46" s="129"/>
      <c r="N46" s="130"/>
      <c r="O46" s="130"/>
      <c r="P46" s="130"/>
      <c r="Q46" s="130">
        <v>-1</v>
      </c>
      <c r="R46" s="130"/>
      <c r="S46" s="130">
        <v>-4014</v>
      </c>
      <c r="T46" s="129">
        <f t="shared" si="1"/>
        <v>6168</v>
      </c>
      <c r="U46" s="129">
        <v>6148</v>
      </c>
      <c r="V46" s="129">
        <f t="shared" si="2"/>
        <v>20</v>
      </c>
      <c r="W46" s="129">
        <f t="shared" si="3"/>
        <v>20</v>
      </c>
    </row>
    <row r="47" ht="15" customHeight="1" spans="1:23">
      <c r="A47" s="127">
        <v>20802</v>
      </c>
      <c r="B47" s="128" t="s">
        <v>1475</v>
      </c>
      <c r="C47" s="129">
        <v>3753</v>
      </c>
      <c r="D47" s="129">
        <f t="shared" si="0"/>
        <v>-3296</v>
      </c>
      <c r="E47" s="130"/>
      <c r="F47" s="130"/>
      <c r="G47" s="129"/>
      <c r="H47" s="130"/>
      <c r="I47" s="130"/>
      <c r="J47" s="130"/>
      <c r="K47" s="130"/>
      <c r="L47" s="130"/>
      <c r="M47" s="129"/>
      <c r="N47" s="130"/>
      <c r="O47" s="130"/>
      <c r="P47" s="130"/>
      <c r="Q47" s="130"/>
      <c r="R47" s="130"/>
      <c r="S47" s="130">
        <v>-3296</v>
      </c>
      <c r="T47" s="129">
        <f t="shared" si="1"/>
        <v>457</v>
      </c>
      <c r="U47" s="129">
        <v>286</v>
      </c>
      <c r="V47" s="129">
        <f t="shared" si="2"/>
        <v>171</v>
      </c>
      <c r="W47" s="129">
        <f t="shared" si="3"/>
        <v>171</v>
      </c>
    </row>
    <row r="48" ht="18.75" customHeight="1" spans="1:1">
      <c r="A48" s="24" t="s">
        <v>1476</v>
      </c>
    </row>
  </sheetData>
  <mergeCells count="10">
    <mergeCell ref="A1:W1"/>
    <mergeCell ref="D2:S2"/>
    <mergeCell ref="A48:W48"/>
    <mergeCell ref="A2:A3"/>
    <mergeCell ref="B2:B3"/>
    <mergeCell ref="C2:C3"/>
    <mergeCell ref="T2:T3"/>
    <mergeCell ref="U2:U3"/>
    <mergeCell ref="V2:V3"/>
    <mergeCell ref="W2:W3"/>
  </mergeCells>
  <pageMargins left="0.700694444444445" right="0.700694444444445" top="0.751388888888889" bottom="0.751388888888889" header="0.298611111111111" footer="0.298611111111111"/>
  <pageSetup paperSize="9" scale="52" fitToHeight="0" orientation="landscape" horizontalDpi="600"/>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9"/>
  <sheetViews>
    <sheetView showZeros="0" workbookViewId="0">
      <pane xSplit="2" ySplit="3" topLeftCell="C4" activePane="bottomRight" state="frozen"/>
      <selection/>
      <selection pane="topRight"/>
      <selection pane="bottomLeft"/>
      <selection pane="bottomRight" activeCell="W48" sqref="C4:W48"/>
    </sheetView>
  </sheetViews>
  <sheetFormatPr defaultColWidth="9" defaultRowHeight="14.25"/>
  <cols>
    <col min="1" max="1" width="8.5" customWidth="1"/>
    <col min="2" max="2" width="24.75" customWidth="1"/>
    <col min="3" max="3" width="7.875" customWidth="1"/>
    <col min="4" max="4" width="7.125" customWidth="1"/>
    <col min="5" max="5" width="7.875" customWidth="1"/>
    <col min="6" max="6" width="10.875" customWidth="1"/>
    <col min="7" max="7" width="10.125" customWidth="1"/>
    <col min="8" max="8" width="9.25" customWidth="1"/>
    <col min="9" max="9" width="7.125" customWidth="1"/>
    <col min="10" max="10" width="8.5" customWidth="1"/>
    <col min="11" max="11" width="10.5" customWidth="1"/>
    <col min="12" max="12" width="8.75" customWidth="1"/>
    <col min="13" max="13" width="9.875" customWidth="1"/>
    <col min="14" max="14" width="7.875" customWidth="1"/>
    <col min="15" max="15" width="12.25" customWidth="1"/>
    <col min="16" max="16" width="9.625" customWidth="1"/>
    <col min="17" max="17" width="11.25" customWidth="1"/>
    <col min="18" max="18" width="10.25" customWidth="1"/>
    <col min="19" max="19" width="6.375" customWidth="1"/>
    <col min="20" max="20" width="8.5" customWidth="1"/>
    <col min="21" max="21" width="8.375" customWidth="1"/>
    <col min="22" max="22" width="8.625" customWidth="1"/>
    <col min="23" max="23" width="10.875" customWidth="1"/>
  </cols>
  <sheetData>
    <row r="1" ht="45" customHeight="1" spans="1:23">
      <c r="A1" s="53" t="s">
        <v>1477</v>
      </c>
      <c r="B1" s="53"/>
      <c r="C1" s="53"/>
      <c r="D1" s="53"/>
      <c r="E1" s="53"/>
      <c r="F1" s="121"/>
      <c r="G1" s="121"/>
      <c r="H1" s="121"/>
      <c r="I1" s="121"/>
      <c r="J1" s="121"/>
      <c r="K1" s="121"/>
      <c r="L1" s="121"/>
      <c r="M1" s="121"/>
      <c r="N1" s="121"/>
      <c r="O1" s="121"/>
      <c r="P1" s="121"/>
      <c r="Q1" s="121"/>
      <c r="R1" s="121"/>
      <c r="S1" s="121"/>
      <c r="T1" s="121"/>
      <c r="U1" s="121"/>
      <c r="V1" s="121"/>
      <c r="W1" s="121"/>
    </row>
    <row r="2" ht="12" customHeight="1" spans="1:23">
      <c r="A2" s="122" t="s">
        <v>1134</v>
      </c>
      <c r="B2" s="122" t="s">
        <v>1374</v>
      </c>
      <c r="C2" s="122" t="s">
        <v>1375</v>
      </c>
      <c r="D2" s="122" t="s">
        <v>1376</v>
      </c>
      <c r="E2" s="123"/>
      <c r="F2" s="124"/>
      <c r="G2" s="124"/>
      <c r="H2" s="124"/>
      <c r="I2" s="124"/>
      <c r="J2" s="124"/>
      <c r="K2" s="124"/>
      <c r="L2" s="124"/>
      <c r="M2" s="124"/>
      <c r="N2" s="124"/>
      <c r="O2" s="124"/>
      <c r="P2" s="124"/>
      <c r="Q2" s="124"/>
      <c r="R2" s="124"/>
      <c r="S2" s="124"/>
      <c r="T2" s="126" t="s">
        <v>1377</v>
      </c>
      <c r="U2" s="126" t="s">
        <v>1378</v>
      </c>
      <c r="V2" s="126" t="s">
        <v>1379</v>
      </c>
      <c r="W2" s="126" t="s">
        <v>1380</v>
      </c>
    </row>
    <row r="3" ht="16.5" customHeight="1" spans="1:23">
      <c r="A3" s="125"/>
      <c r="B3" s="125"/>
      <c r="C3" s="125"/>
      <c r="D3" s="122" t="s">
        <v>1381</v>
      </c>
      <c r="E3" s="122" t="s">
        <v>1382</v>
      </c>
      <c r="F3" s="122" t="s">
        <v>1383</v>
      </c>
      <c r="G3" s="126" t="s">
        <v>1384</v>
      </c>
      <c r="H3" s="126" t="s">
        <v>1385</v>
      </c>
      <c r="I3" s="126" t="s">
        <v>35</v>
      </c>
      <c r="J3" s="126" t="s">
        <v>1329</v>
      </c>
      <c r="K3" s="126" t="s">
        <v>1386</v>
      </c>
      <c r="L3" s="126" t="s">
        <v>1387</v>
      </c>
      <c r="M3" s="126" t="s">
        <v>1388</v>
      </c>
      <c r="N3" s="126" t="s">
        <v>1389</v>
      </c>
      <c r="O3" s="126" t="s">
        <v>1390</v>
      </c>
      <c r="P3" s="126" t="s">
        <v>1391</v>
      </c>
      <c r="Q3" s="126" t="s">
        <v>1392</v>
      </c>
      <c r="R3" s="126" t="s">
        <v>1393</v>
      </c>
      <c r="S3" s="126" t="s">
        <v>1394</v>
      </c>
      <c r="T3" s="139"/>
      <c r="U3" s="139"/>
      <c r="V3" s="139"/>
      <c r="W3" s="139"/>
    </row>
    <row r="4" ht="15" customHeight="1" spans="1:23">
      <c r="A4" s="127">
        <v>20804</v>
      </c>
      <c r="B4" s="128" t="s">
        <v>1191</v>
      </c>
      <c r="C4" s="130"/>
      <c r="D4" s="130">
        <f>SUM(E4:S4)</f>
        <v>0</v>
      </c>
      <c r="E4" s="130"/>
      <c r="F4" s="130"/>
      <c r="G4" s="130"/>
      <c r="H4" s="130"/>
      <c r="I4" s="130"/>
      <c r="J4" s="130"/>
      <c r="K4" s="130"/>
      <c r="L4" s="130"/>
      <c r="M4" s="130"/>
      <c r="N4" s="130"/>
      <c r="O4" s="130"/>
      <c r="P4" s="130"/>
      <c r="Q4" s="130"/>
      <c r="R4" s="130"/>
      <c r="S4" s="130"/>
      <c r="T4" s="130">
        <f>C4+D4</f>
        <v>0</v>
      </c>
      <c r="U4" s="130"/>
      <c r="V4" s="130">
        <f>T4-U4</f>
        <v>0</v>
      </c>
      <c r="W4" s="130">
        <f>V4</f>
        <v>0</v>
      </c>
    </row>
    <row r="5" ht="15" customHeight="1" spans="1:23">
      <c r="A5" s="127">
        <v>20805</v>
      </c>
      <c r="B5" s="128" t="s">
        <v>1478</v>
      </c>
      <c r="C5" s="129">
        <v>11092</v>
      </c>
      <c r="D5" s="130">
        <f t="shared" ref="D5:D48" si="0">SUM(E5:S5)</f>
        <v>-8210</v>
      </c>
      <c r="E5" s="130"/>
      <c r="F5" s="130"/>
      <c r="G5" s="130"/>
      <c r="H5" s="130"/>
      <c r="I5" s="130"/>
      <c r="J5" s="130"/>
      <c r="K5" s="130"/>
      <c r="L5" s="130"/>
      <c r="M5" s="130"/>
      <c r="N5" s="130"/>
      <c r="O5" s="130"/>
      <c r="P5" s="130"/>
      <c r="Q5" s="130"/>
      <c r="R5" s="130"/>
      <c r="S5" s="130">
        <v>-8210</v>
      </c>
      <c r="T5" s="130">
        <f t="shared" ref="T5:T48" si="1">C5+D5</f>
        <v>2882</v>
      </c>
      <c r="U5" s="129">
        <v>2882</v>
      </c>
      <c r="V5" s="130">
        <f t="shared" ref="V5:V48" si="2">T5-U5</f>
        <v>0</v>
      </c>
      <c r="W5" s="130">
        <f t="shared" ref="W5:W48" si="3">V5</f>
        <v>0</v>
      </c>
    </row>
    <row r="6" ht="15" customHeight="1" spans="1:23">
      <c r="A6" s="127">
        <v>20806</v>
      </c>
      <c r="B6" s="128" t="s">
        <v>1479</v>
      </c>
      <c r="C6" s="130"/>
      <c r="D6" s="130">
        <f t="shared" si="0"/>
        <v>0</v>
      </c>
      <c r="E6" s="130"/>
      <c r="F6" s="130"/>
      <c r="G6" s="130"/>
      <c r="H6" s="130"/>
      <c r="I6" s="130"/>
      <c r="J6" s="130"/>
      <c r="K6" s="130"/>
      <c r="L6" s="130"/>
      <c r="M6" s="130"/>
      <c r="N6" s="130"/>
      <c r="O6" s="130"/>
      <c r="P6" s="130"/>
      <c r="Q6" s="130"/>
      <c r="R6" s="130"/>
      <c r="S6" s="130"/>
      <c r="T6" s="130">
        <f t="shared" si="1"/>
        <v>0</v>
      </c>
      <c r="U6" s="130"/>
      <c r="V6" s="130">
        <f t="shared" si="2"/>
        <v>0</v>
      </c>
      <c r="W6" s="130">
        <f t="shared" si="3"/>
        <v>0</v>
      </c>
    </row>
    <row r="7" ht="15" customHeight="1" spans="1:23">
      <c r="A7" s="127">
        <v>20807</v>
      </c>
      <c r="B7" s="128" t="s">
        <v>1480</v>
      </c>
      <c r="C7" s="129">
        <v>19</v>
      </c>
      <c r="D7" s="130">
        <f t="shared" si="0"/>
        <v>723</v>
      </c>
      <c r="E7" s="130"/>
      <c r="F7" s="130"/>
      <c r="G7" s="130">
        <v>-13</v>
      </c>
      <c r="H7" s="130"/>
      <c r="I7" s="130"/>
      <c r="J7" s="130"/>
      <c r="K7" s="130"/>
      <c r="L7" s="130"/>
      <c r="M7" s="129">
        <v>736</v>
      </c>
      <c r="N7" s="129"/>
      <c r="O7" s="130"/>
      <c r="P7" s="130"/>
      <c r="Q7" s="130"/>
      <c r="R7" s="130"/>
      <c r="S7" s="130"/>
      <c r="T7" s="130">
        <f t="shared" si="1"/>
        <v>742</v>
      </c>
      <c r="U7" s="129">
        <v>731</v>
      </c>
      <c r="V7" s="130">
        <f t="shared" si="2"/>
        <v>11</v>
      </c>
      <c r="W7" s="130">
        <f t="shared" si="3"/>
        <v>11</v>
      </c>
    </row>
    <row r="8" ht="15" customHeight="1" spans="1:23">
      <c r="A8" s="127">
        <v>20808</v>
      </c>
      <c r="B8" s="128" t="s">
        <v>1481</v>
      </c>
      <c r="C8" s="129">
        <v>1196</v>
      </c>
      <c r="D8" s="130">
        <f t="shared" si="0"/>
        <v>-1013</v>
      </c>
      <c r="E8" s="130"/>
      <c r="F8" s="130"/>
      <c r="G8" s="129"/>
      <c r="H8" s="130">
        <v>1</v>
      </c>
      <c r="I8" s="130"/>
      <c r="J8" s="130"/>
      <c r="K8" s="130"/>
      <c r="L8" s="130"/>
      <c r="M8" s="129"/>
      <c r="N8" s="129"/>
      <c r="O8" s="130"/>
      <c r="P8" s="130"/>
      <c r="Q8" s="130">
        <v>-1014</v>
      </c>
      <c r="R8" s="130"/>
      <c r="S8" s="130"/>
      <c r="T8" s="130">
        <f t="shared" si="1"/>
        <v>183</v>
      </c>
      <c r="U8" s="129">
        <v>126</v>
      </c>
      <c r="V8" s="130">
        <f t="shared" si="2"/>
        <v>57</v>
      </c>
      <c r="W8" s="130">
        <f t="shared" si="3"/>
        <v>57</v>
      </c>
    </row>
    <row r="9" ht="15" customHeight="1" spans="1:23">
      <c r="A9" s="127">
        <v>20809</v>
      </c>
      <c r="B9" s="128" t="s">
        <v>1482</v>
      </c>
      <c r="C9" s="129">
        <v>3</v>
      </c>
      <c r="D9" s="130">
        <f t="shared" si="0"/>
        <v>-3</v>
      </c>
      <c r="E9" s="130"/>
      <c r="F9" s="130"/>
      <c r="G9" s="130"/>
      <c r="H9" s="130"/>
      <c r="I9" s="130"/>
      <c r="J9" s="130"/>
      <c r="K9" s="130"/>
      <c r="L9" s="130"/>
      <c r="M9" s="129">
        <v>-3</v>
      </c>
      <c r="N9" s="129"/>
      <c r="O9" s="130"/>
      <c r="P9" s="130"/>
      <c r="Q9" s="130"/>
      <c r="R9" s="130"/>
      <c r="S9" s="130"/>
      <c r="T9" s="130">
        <f t="shared" si="1"/>
        <v>0</v>
      </c>
      <c r="U9" s="129"/>
      <c r="V9" s="130">
        <f t="shared" si="2"/>
        <v>0</v>
      </c>
      <c r="W9" s="130">
        <f t="shared" si="3"/>
        <v>0</v>
      </c>
    </row>
    <row r="10" ht="15" customHeight="1" spans="1:23">
      <c r="A10" s="127">
        <v>20810</v>
      </c>
      <c r="B10" s="128" t="s">
        <v>1483</v>
      </c>
      <c r="C10" s="129">
        <v>414</v>
      </c>
      <c r="D10" s="130">
        <f t="shared" si="0"/>
        <v>-391</v>
      </c>
      <c r="E10" s="130"/>
      <c r="F10" s="130"/>
      <c r="G10" s="130"/>
      <c r="H10" s="130"/>
      <c r="I10" s="130"/>
      <c r="J10" s="130"/>
      <c r="K10" s="130"/>
      <c r="L10" s="130"/>
      <c r="M10" s="129"/>
      <c r="N10" s="129"/>
      <c r="O10" s="130"/>
      <c r="P10" s="130"/>
      <c r="Q10" s="130">
        <v>-391</v>
      </c>
      <c r="R10" s="130"/>
      <c r="S10" s="130"/>
      <c r="T10" s="130">
        <f t="shared" si="1"/>
        <v>23</v>
      </c>
      <c r="U10" s="129">
        <v>5</v>
      </c>
      <c r="V10" s="130">
        <f t="shared" si="2"/>
        <v>18</v>
      </c>
      <c r="W10" s="130">
        <f t="shared" si="3"/>
        <v>18</v>
      </c>
    </row>
    <row r="11" ht="15" customHeight="1" spans="1:23">
      <c r="A11" s="127">
        <v>20811</v>
      </c>
      <c r="B11" s="128" t="s">
        <v>1484</v>
      </c>
      <c r="C11" s="129">
        <v>610</v>
      </c>
      <c r="D11" s="130">
        <f t="shared" si="0"/>
        <v>-544</v>
      </c>
      <c r="E11" s="130"/>
      <c r="F11" s="130"/>
      <c r="G11" s="129"/>
      <c r="H11" s="130">
        <v>1</v>
      </c>
      <c r="I11" s="130"/>
      <c r="J11" s="130"/>
      <c r="K11" s="130"/>
      <c r="L11" s="130"/>
      <c r="M11" s="129"/>
      <c r="N11" s="129"/>
      <c r="O11" s="130"/>
      <c r="P11" s="130"/>
      <c r="Q11" s="130">
        <v>-545</v>
      </c>
      <c r="R11" s="130"/>
      <c r="S11" s="130"/>
      <c r="T11" s="130">
        <f t="shared" si="1"/>
        <v>66</v>
      </c>
      <c r="U11" s="129">
        <v>45</v>
      </c>
      <c r="V11" s="130">
        <f t="shared" si="2"/>
        <v>21</v>
      </c>
      <c r="W11" s="130">
        <f t="shared" si="3"/>
        <v>21</v>
      </c>
    </row>
    <row r="12" ht="15" customHeight="1" spans="1:23">
      <c r="A12" s="127">
        <v>20816</v>
      </c>
      <c r="B12" s="128" t="s">
        <v>1485</v>
      </c>
      <c r="C12" s="129"/>
      <c r="D12" s="130">
        <f t="shared" si="0"/>
        <v>0</v>
      </c>
      <c r="E12" s="130"/>
      <c r="F12" s="130"/>
      <c r="G12" s="129"/>
      <c r="H12" s="130"/>
      <c r="I12" s="130"/>
      <c r="J12" s="130"/>
      <c r="K12" s="130"/>
      <c r="L12" s="130"/>
      <c r="M12" s="129"/>
      <c r="N12" s="129"/>
      <c r="O12" s="130"/>
      <c r="P12" s="129"/>
      <c r="Q12" s="130"/>
      <c r="R12" s="130"/>
      <c r="S12" s="130"/>
      <c r="T12" s="130">
        <f t="shared" si="1"/>
        <v>0</v>
      </c>
      <c r="U12" s="129"/>
      <c r="V12" s="130">
        <f t="shared" si="2"/>
        <v>0</v>
      </c>
      <c r="W12" s="130">
        <f t="shared" si="3"/>
        <v>0</v>
      </c>
    </row>
    <row r="13" ht="15" customHeight="1" spans="1:23">
      <c r="A13" s="127">
        <v>20819</v>
      </c>
      <c r="B13" s="128" t="s">
        <v>1486</v>
      </c>
      <c r="C13" s="130">
        <v>125</v>
      </c>
      <c r="D13" s="130">
        <f t="shared" si="0"/>
        <v>172</v>
      </c>
      <c r="E13" s="130"/>
      <c r="F13" s="130"/>
      <c r="G13" s="130"/>
      <c r="H13" s="130">
        <v>38</v>
      </c>
      <c r="I13" s="130"/>
      <c r="J13" s="130"/>
      <c r="K13" s="130"/>
      <c r="L13" s="130"/>
      <c r="M13" s="130">
        <v>134</v>
      </c>
      <c r="N13" s="130"/>
      <c r="O13" s="130"/>
      <c r="P13" s="130"/>
      <c r="Q13" s="130"/>
      <c r="R13" s="130"/>
      <c r="S13" s="130"/>
      <c r="T13" s="130">
        <f t="shared" si="1"/>
        <v>297</v>
      </c>
      <c r="U13" s="130">
        <v>236</v>
      </c>
      <c r="V13" s="130">
        <f t="shared" si="2"/>
        <v>61</v>
      </c>
      <c r="W13" s="130">
        <f t="shared" si="3"/>
        <v>61</v>
      </c>
    </row>
    <row r="14" ht="15" customHeight="1" spans="1:23">
      <c r="A14" s="127">
        <v>20820</v>
      </c>
      <c r="B14" s="128" t="s">
        <v>1487</v>
      </c>
      <c r="C14" s="129">
        <v>45</v>
      </c>
      <c r="D14" s="130">
        <f t="shared" si="0"/>
        <v>-38</v>
      </c>
      <c r="E14" s="130"/>
      <c r="F14" s="130"/>
      <c r="G14" s="130"/>
      <c r="H14" s="130"/>
      <c r="I14" s="130"/>
      <c r="J14" s="130"/>
      <c r="K14" s="130"/>
      <c r="L14" s="130"/>
      <c r="M14" s="129">
        <v>-38</v>
      </c>
      <c r="N14" s="129"/>
      <c r="O14" s="130"/>
      <c r="P14" s="130"/>
      <c r="Q14" s="130"/>
      <c r="R14" s="130"/>
      <c r="S14" s="130"/>
      <c r="T14" s="130">
        <f t="shared" si="1"/>
        <v>7</v>
      </c>
      <c r="U14" s="129">
        <v>7</v>
      </c>
      <c r="V14" s="130">
        <f t="shared" si="2"/>
        <v>0</v>
      </c>
      <c r="W14" s="130">
        <f t="shared" si="3"/>
        <v>0</v>
      </c>
    </row>
    <row r="15" ht="15" customHeight="1" spans="1:23">
      <c r="A15" s="127">
        <v>20821</v>
      </c>
      <c r="B15" s="128" t="s">
        <v>1488</v>
      </c>
      <c r="C15" s="130">
        <v>53</v>
      </c>
      <c r="D15" s="130">
        <f t="shared" si="0"/>
        <v>-11</v>
      </c>
      <c r="E15" s="130"/>
      <c r="F15" s="130"/>
      <c r="G15" s="130"/>
      <c r="H15" s="130"/>
      <c r="I15" s="130"/>
      <c r="J15" s="130"/>
      <c r="K15" s="130"/>
      <c r="L15" s="130"/>
      <c r="M15" s="129">
        <v>-11</v>
      </c>
      <c r="N15" s="129"/>
      <c r="O15" s="130"/>
      <c r="P15" s="129"/>
      <c r="Q15" s="130"/>
      <c r="R15" s="130"/>
      <c r="S15" s="130"/>
      <c r="T15" s="130">
        <f t="shared" si="1"/>
        <v>42</v>
      </c>
      <c r="U15" s="130">
        <v>33</v>
      </c>
      <c r="V15" s="130">
        <f t="shared" si="2"/>
        <v>9</v>
      </c>
      <c r="W15" s="130">
        <f t="shared" si="3"/>
        <v>9</v>
      </c>
    </row>
    <row r="16" ht="15" customHeight="1" spans="1:23">
      <c r="A16" s="127">
        <v>20824</v>
      </c>
      <c r="B16" s="128" t="s">
        <v>1489</v>
      </c>
      <c r="C16" s="130"/>
      <c r="D16" s="130">
        <f t="shared" si="0"/>
        <v>0</v>
      </c>
      <c r="E16" s="130"/>
      <c r="F16" s="130"/>
      <c r="G16" s="130"/>
      <c r="H16" s="130"/>
      <c r="I16" s="130"/>
      <c r="J16" s="130"/>
      <c r="K16" s="130"/>
      <c r="L16" s="130"/>
      <c r="M16" s="130"/>
      <c r="N16" s="130"/>
      <c r="O16" s="130"/>
      <c r="P16" s="130"/>
      <c r="Q16" s="130"/>
      <c r="R16" s="130"/>
      <c r="S16" s="130"/>
      <c r="T16" s="130">
        <f t="shared" si="1"/>
        <v>0</v>
      </c>
      <c r="U16" s="130"/>
      <c r="V16" s="130">
        <f t="shared" si="2"/>
        <v>0</v>
      </c>
      <c r="W16" s="130">
        <f t="shared" si="3"/>
        <v>0</v>
      </c>
    </row>
    <row r="17" ht="15" customHeight="1" spans="1:23">
      <c r="A17" s="127">
        <v>20825</v>
      </c>
      <c r="B17" s="128" t="s">
        <v>1490</v>
      </c>
      <c r="C17" s="130"/>
      <c r="D17" s="130">
        <f t="shared" si="0"/>
        <v>0</v>
      </c>
      <c r="E17" s="130"/>
      <c r="F17" s="130"/>
      <c r="G17" s="130"/>
      <c r="H17" s="130"/>
      <c r="I17" s="130"/>
      <c r="J17" s="130"/>
      <c r="K17" s="130"/>
      <c r="L17" s="130"/>
      <c r="M17" s="130"/>
      <c r="N17" s="130"/>
      <c r="O17" s="130"/>
      <c r="P17" s="130"/>
      <c r="Q17" s="130"/>
      <c r="R17" s="130"/>
      <c r="S17" s="130"/>
      <c r="T17" s="130">
        <f t="shared" si="1"/>
        <v>0</v>
      </c>
      <c r="U17" s="130"/>
      <c r="V17" s="130">
        <f t="shared" si="2"/>
        <v>0</v>
      </c>
      <c r="W17" s="130">
        <f t="shared" si="3"/>
        <v>0</v>
      </c>
    </row>
    <row r="18" ht="15" customHeight="1" spans="1:23">
      <c r="A18" s="127">
        <v>20826</v>
      </c>
      <c r="B18" s="128" t="s">
        <v>1491</v>
      </c>
      <c r="C18" s="130">
        <v>410</v>
      </c>
      <c r="D18" s="130">
        <f t="shared" si="0"/>
        <v>-410</v>
      </c>
      <c r="E18" s="130"/>
      <c r="F18" s="130"/>
      <c r="G18" s="130"/>
      <c r="H18" s="130"/>
      <c r="I18" s="130"/>
      <c r="J18" s="130"/>
      <c r="K18" s="130"/>
      <c r="L18" s="130"/>
      <c r="M18" s="130"/>
      <c r="N18" s="130"/>
      <c r="O18" s="130"/>
      <c r="P18" s="130"/>
      <c r="Q18" s="130">
        <v>-410</v>
      </c>
      <c r="R18" s="130"/>
      <c r="S18" s="130"/>
      <c r="T18" s="130">
        <f t="shared" si="1"/>
        <v>0</v>
      </c>
      <c r="U18" s="130"/>
      <c r="V18" s="130">
        <f t="shared" si="2"/>
        <v>0</v>
      </c>
      <c r="W18" s="130">
        <f t="shared" si="3"/>
        <v>0</v>
      </c>
    </row>
    <row r="19" ht="15" customHeight="1" spans="1:23">
      <c r="A19" s="127">
        <v>20827</v>
      </c>
      <c r="B19" s="128" t="s">
        <v>1492</v>
      </c>
      <c r="C19" s="130"/>
      <c r="D19" s="130">
        <f t="shared" si="0"/>
        <v>0</v>
      </c>
      <c r="E19" s="130"/>
      <c r="F19" s="130"/>
      <c r="G19" s="130"/>
      <c r="H19" s="130"/>
      <c r="I19" s="130"/>
      <c r="J19" s="130"/>
      <c r="K19" s="130"/>
      <c r="L19" s="130"/>
      <c r="M19" s="130"/>
      <c r="N19" s="130"/>
      <c r="O19" s="130"/>
      <c r="P19" s="130"/>
      <c r="Q19" s="130"/>
      <c r="R19" s="130"/>
      <c r="S19" s="130"/>
      <c r="T19" s="130">
        <f t="shared" si="1"/>
        <v>0</v>
      </c>
      <c r="U19" s="130"/>
      <c r="V19" s="130">
        <f t="shared" si="2"/>
        <v>0</v>
      </c>
      <c r="W19" s="130">
        <f t="shared" si="3"/>
        <v>0</v>
      </c>
    </row>
    <row r="20" ht="15" customHeight="1" spans="1:23">
      <c r="A20" s="127">
        <v>20828</v>
      </c>
      <c r="B20" s="128" t="s">
        <v>1493</v>
      </c>
      <c r="C20" s="129">
        <v>41</v>
      </c>
      <c r="D20" s="130">
        <f t="shared" si="0"/>
        <v>-39</v>
      </c>
      <c r="E20" s="130"/>
      <c r="F20" s="130"/>
      <c r="G20" s="130"/>
      <c r="H20" s="130"/>
      <c r="I20" s="130"/>
      <c r="J20" s="130"/>
      <c r="K20" s="130"/>
      <c r="L20" s="130"/>
      <c r="M20" s="129">
        <v>-39</v>
      </c>
      <c r="N20" s="129"/>
      <c r="O20" s="130"/>
      <c r="P20" s="130"/>
      <c r="Q20" s="130"/>
      <c r="R20" s="130"/>
      <c r="S20" s="130"/>
      <c r="T20" s="130">
        <f t="shared" si="1"/>
        <v>2</v>
      </c>
      <c r="U20" s="129">
        <v>2</v>
      </c>
      <c r="V20" s="130">
        <f t="shared" si="2"/>
        <v>0</v>
      </c>
      <c r="W20" s="130">
        <f t="shared" si="3"/>
        <v>0</v>
      </c>
    </row>
    <row r="21" ht="15" customHeight="1" spans="1:23">
      <c r="A21" s="127">
        <v>20830</v>
      </c>
      <c r="B21" s="128" t="s">
        <v>1494</v>
      </c>
      <c r="C21" s="130">
        <v>37</v>
      </c>
      <c r="D21" s="130">
        <f t="shared" si="0"/>
        <v>-3</v>
      </c>
      <c r="E21" s="130"/>
      <c r="F21" s="130"/>
      <c r="G21" s="130"/>
      <c r="H21" s="130"/>
      <c r="I21" s="130"/>
      <c r="J21" s="130"/>
      <c r="K21" s="130"/>
      <c r="L21" s="130"/>
      <c r="M21" s="129">
        <v>-3</v>
      </c>
      <c r="N21" s="129"/>
      <c r="O21" s="130"/>
      <c r="P21" s="129"/>
      <c r="Q21" s="130"/>
      <c r="R21" s="130"/>
      <c r="S21" s="130"/>
      <c r="T21" s="130">
        <f t="shared" si="1"/>
        <v>34</v>
      </c>
      <c r="U21" s="130">
        <v>30</v>
      </c>
      <c r="V21" s="130">
        <f t="shared" si="2"/>
        <v>4</v>
      </c>
      <c r="W21" s="130">
        <f t="shared" si="3"/>
        <v>4</v>
      </c>
    </row>
    <row r="22" ht="15" customHeight="1" spans="1:23">
      <c r="A22" s="127">
        <v>20899</v>
      </c>
      <c r="B22" s="128" t="s">
        <v>1495</v>
      </c>
      <c r="C22" s="129">
        <v>1249</v>
      </c>
      <c r="D22" s="130">
        <f t="shared" si="0"/>
        <v>-755</v>
      </c>
      <c r="E22" s="130"/>
      <c r="F22" s="130"/>
      <c r="G22" s="129"/>
      <c r="H22" s="130"/>
      <c r="I22" s="130"/>
      <c r="J22" s="130"/>
      <c r="K22" s="130"/>
      <c r="L22" s="130"/>
      <c r="M22" s="130"/>
      <c r="N22" s="130"/>
      <c r="O22" s="130"/>
      <c r="P22" s="130"/>
      <c r="Q22" s="130">
        <v>-755</v>
      </c>
      <c r="R22" s="130"/>
      <c r="S22" s="130"/>
      <c r="T22" s="130">
        <f t="shared" si="1"/>
        <v>494</v>
      </c>
      <c r="U22" s="129">
        <v>484</v>
      </c>
      <c r="V22" s="130">
        <f t="shared" si="2"/>
        <v>10</v>
      </c>
      <c r="W22" s="130">
        <f t="shared" si="3"/>
        <v>10</v>
      </c>
    </row>
    <row r="23" ht="15" customHeight="1" spans="1:23">
      <c r="A23" s="127">
        <v>210</v>
      </c>
      <c r="B23" s="131" t="s">
        <v>586</v>
      </c>
      <c r="C23" s="129">
        <v>13734</v>
      </c>
      <c r="D23" s="130">
        <f t="shared" si="0"/>
        <v>-11437</v>
      </c>
      <c r="E23" s="129"/>
      <c r="F23" s="129">
        <v>-3002</v>
      </c>
      <c r="G23" s="129">
        <v>-93</v>
      </c>
      <c r="H23" s="129">
        <v>11</v>
      </c>
      <c r="I23" s="130"/>
      <c r="J23" s="130"/>
      <c r="K23" s="130"/>
      <c r="L23" s="129"/>
      <c r="M23" s="129">
        <v>-151</v>
      </c>
      <c r="N23" s="129"/>
      <c r="O23" s="130"/>
      <c r="P23" s="130"/>
      <c r="Q23" s="130">
        <v>-3606</v>
      </c>
      <c r="R23" s="130"/>
      <c r="S23" s="130">
        <v>-4596</v>
      </c>
      <c r="T23" s="130">
        <f t="shared" si="1"/>
        <v>2297</v>
      </c>
      <c r="U23" s="129">
        <v>2121</v>
      </c>
      <c r="V23" s="130">
        <f t="shared" si="2"/>
        <v>176</v>
      </c>
      <c r="W23" s="130">
        <f t="shared" si="3"/>
        <v>176</v>
      </c>
    </row>
    <row r="24" ht="15" customHeight="1" spans="1:23">
      <c r="A24" s="127">
        <v>21001</v>
      </c>
      <c r="B24" s="128" t="s">
        <v>1496</v>
      </c>
      <c r="C24" s="129"/>
      <c r="D24" s="130">
        <f t="shared" si="0"/>
        <v>6</v>
      </c>
      <c r="E24" s="130"/>
      <c r="F24" s="130"/>
      <c r="G24" s="130"/>
      <c r="H24" s="130"/>
      <c r="I24" s="130"/>
      <c r="J24" s="130"/>
      <c r="K24" s="130"/>
      <c r="L24" s="130"/>
      <c r="M24" s="130">
        <v>6</v>
      </c>
      <c r="N24" s="130"/>
      <c r="O24" s="130"/>
      <c r="P24" s="130"/>
      <c r="Q24" s="130"/>
      <c r="R24" s="130"/>
      <c r="S24" s="130"/>
      <c r="T24" s="130">
        <f t="shared" si="1"/>
        <v>6</v>
      </c>
      <c r="U24" s="129">
        <v>6</v>
      </c>
      <c r="V24" s="130">
        <f t="shared" si="2"/>
        <v>0</v>
      </c>
      <c r="W24" s="130">
        <f t="shared" si="3"/>
        <v>0</v>
      </c>
    </row>
    <row r="25" ht="15" customHeight="1" spans="1:23">
      <c r="A25" s="127">
        <v>21002</v>
      </c>
      <c r="B25" s="128" t="s">
        <v>1497</v>
      </c>
      <c r="C25" s="129"/>
      <c r="D25" s="130">
        <f t="shared" si="0"/>
        <v>0</v>
      </c>
      <c r="E25" s="130"/>
      <c r="F25" s="130"/>
      <c r="G25" s="130"/>
      <c r="H25" s="130"/>
      <c r="I25" s="130"/>
      <c r="J25" s="130"/>
      <c r="K25" s="130"/>
      <c r="L25" s="130"/>
      <c r="M25" s="129"/>
      <c r="N25" s="129"/>
      <c r="O25" s="130"/>
      <c r="P25" s="129"/>
      <c r="Q25" s="130"/>
      <c r="R25" s="130"/>
      <c r="S25" s="130"/>
      <c r="T25" s="130">
        <f t="shared" si="1"/>
        <v>0</v>
      </c>
      <c r="U25" s="129"/>
      <c r="V25" s="130">
        <f t="shared" si="2"/>
        <v>0</v>
      </c>
      <c r="W25" s="130">
        <f t="shared" si="3"/>
        <v>0</v>
      </c>
    </row>
    <row r="26" ht="15" customHeight="1" spans="1:23">
      <c r="A26" s="127">
        <v>21003</v>
      </c>
      <c r="B26" s="128" t="s">
        <v>1498</v>
      </c>
      <c r="C26" s="129">
        <v>2163</v>
      </c>
      <c r="D26" s="130">
        <f t="shared" si="0"/>
        <v>-1903</v>
      </c>
      <c r="E26" s="130"/>
      <c r="F26" s="130"/>
      <c r="G26" s="130"/>
      <c r="H26" s="130"/>
      <c r="I26" s="130"/>
      <c r="J26" s="130"/>
      <c r="K26" s="130"/>
      <c r="L26" s="130"/>
      <c r="M26" s="129"/>
      <c r="N26" s="129"/>
      <c r="O26" s="130"/>
      <c r="P26" s="130"/>
      <c r="Q26" s="130">
        <v>-1903</v>
      </c>
      <c r="R26" s="130"/>
      <c r="S26" s="130"/>
      <c r="T26" s="130">
        <f t="shared" si="1"/>
        <v>260</v>
      </c>
      <c r="U26" s="129">
        <v>195</v>
      </c>
      <c r="V26" s="130">
        <f t="shared" si="2"/>
        <v>65</v>
      </c>
      <c r="W26" s="130">
        <f t="shared" si="3"/>
        <v>65</v>
      </c>
    </row>
    <row r="27" ht="15" customHeight="1" spans="1:23">
      <c r="A27" s="127">
        <v>21004</v>
      </c>
      <c r="B27" s="128" t="s">
        <v>1499</v>
      </c>
      <c r="C27" s="129">
        <v>3888</v>
      </c>
      <c r="D27" s="130">
        <f t="shared" si="0"/>
        <v>-3417</v>
      </c>
      <c r="E27" s="130"/>
      <c r="F27" s="130">
        <v>-3002</v>
      </c>
      <c r="G27" s="129">
        <v>-93</v>
      </c>
      <c r="H27" s="130">
        <v>11</v>
      </c>
      <c r="I27" s="130"/>
      <c r="J27" s="130"/>
      <c r="K27" s="130"/>
      <c r="L27" s="129"/>
      <c r="M27" s="130"/>
      <c r="N27" s="130"/>
      <c r="O27" s="130"/>
      <c r="P27" s="130"/>
      <c r="Q27" s="130">
        <v>-333</v>
      </c>
      <c r="R27" s="130"/>
      <c r="S27" s="130"/>
      <c r="T27" s="130">
        <f t="shared" si="1"/>
        <v>471</v>
      </c>
      <c r="U27" s="129">
        <v>363</v>
      </c>
      <c r="V27" s="130">
        <f t="shared" si="2"/>
        <v>108</v>
      </c>
      <c r="W27" s="130">
        <f t="shared" si="3"/>
        <v>108</v>
      </c>
    </row>
    <row r="28" ht="15" customHeight="1" spans="1:23">
      <c r="A28" s="127">
        <v>21007</v>
      </c>
      <c r="B28" s="128" t="s">
        <v>1500</v>
      </c>
      <c r="C28" s="129">
        <v>604</v>
      </c>
      <c r="D28" s="130">
        <f t="shared" si="0"/>
        <v>-510</v>
      </c>
      <c r="E28" s="130"/>
      <c r="F28" s="130"/>
      <c r="G28" s="130"/>
      <c r="H28" s="130"/>
      <c r="I28" s="130"/>
      <c r="J28" s="130"/>
      <c r="K28" s="130"/>
      <c r="L28" s="130"/>
      <c r="M28" s="129"/>
      <c r="N28" s="129"/>
      <c r="O28" s="130"/>
      <c r="P28" s="129"/>
      <c r="Q28" s="130">
        <v>-510</v>
      </c>
      <c r="R28" s="130"/>
      <c r="S28" s="130"/>
      <c r="T28" s="130">
        <f t="shared" si="1"/>
        <v>94</v>
      </c>
      <c r="U28" s="129">
        <v>94</v>
      </c>
      <c r="V28" s="130">
        <f t="shared" si="2"/>
        <v>0</v>
      </c>
      <c r="W28" s="130">
        <f t="shared" si="3"/>
        <v>0</v>
      </c>
    </row>
    <row r="29" ht="15" customHeight="1" spans="1:23">
      <c r="A29" s="127">
        <v>21011</v>
      </c>
      <c r="B29" s="128" t="s">
        <v>1501</v>
      </c>
      <c r="C29" s="129">
        <v>5662</v>
      </c>
      <c r="D29" s="130">
        <f t="shared" si="0"/>
        <v>-4596</v>
      </c>
      <c r="E29" s="130"/>
      <c r="F29" s="130"/>
      <c r="G29" s="130"/>
      <c r="H29" s="130"/>
      <c r="I29" s="130"/>
      <c r="J29" s="130"/>
      <c r="K29" s="130"/>
      <c r="L29" s="130"/>
      <c r="M29" s="129"/>
      <c r="N29" s="129"/>
      <c r="O29" s="130"/>
      <c r="P29" s="130"/>
      <c r="Q29" s="130"/>
      <c r="R29" s="130"/>
      <c r="S29" s="130">
        <v>-4596</v>
      </c>
      <c r="T29" s="130">
        <f t="shared" si="1"/>
        <v>1066</v>
      </c>
      <c r="U29" s="129">
        <v>1066</v>
      </c>
      <c r="V29" s="130">
        <f t="shared" si="2"/>
        <v>0</v>
      </c>
      <c r="W29" s="130">
        <f t="shared" si="3"/>
        <v>0</v>
      </c>
    </row>
    <row r="30" ht="15" customHeight="1" spans="1:23">
      <c r="A30" s="127">
        <v>21012</v>
      </c>
      <c r="B30" s="128" t="s">
        <v>1502</v>
      </c>
      <c r="C30" s="129">
        <v>800</v>
      </c>
      <c r="D30" s="130">
        <f t="shared" si="0"/>
        <v>-800</v>
      </c>
      <c r="E30" s="130"/>
      <c r="F30" s="130"/>
      <c r="G30" s="130"/>
      <c r="H30" s="130"/>
      <c r="I30" s="130"/>
      <c r="J30" s="130"/>
      <c r="K30" s="130"/>
      <c r="L30" s="130"/>
      <c r="M30" s="130"/>
      <c r="N30" s="130"/>
      <c r="O30" s="130"/>
      <c r="P30" s="130"/>
      <c r="Q30" s="130">
        <v>-800</v>
      </c>
      <c r="R30" s="130"/>
      <c r="S30" s="130"/>
      <c r="T30" s="130">
        <f t="shared" si="1"/>
        <v>0</v>
      </c>
      <c r="U30" s="129"/>
      <c r="V30" s="130">
        <f t="shared" si="2"/>
        <v>0</v>
      </c>
      <c r="W30" s="130">
        <f t="shared" si="3"/>
        <v>0</v>
      </c>
    </row>
    <row r="31" ht="15" customHeight="1" spans="1:23">
      <c r="A31" s="127">
        <v>21013</v>
      </c>
      <c r="B31" s="128" t="s">
        <v>1503</v>
      </c>
      <c r="C31" s="129">
        <v>363</v>
      </c>
      <c r="D31" s="130">
        <f t="shared" si="0"/>
        <v>-146</v>
      </c>
      <c r="E31" s="129"/>
      <c r="F31" s="129"/>
      <c r="G31" s="130"/>
      <c r="H31" s="130"/>
      <c r="I31" s="130"/>
      <c r="J31" s="130"/>
      <c r="K31" s="130"/>
      <c r="L31" s="130"/>
      <c r="M31" s="130">
        <v>-146</v>
      </c>
      <c r="N31" s="130"/>
      <c r="O31" s="130"/>
      <c r="P31" s="130"/>
      <c r="Q31" s="130"/>
      <c r="R31" s="130"/>
      <c r="S31" s="130"/>
      <c r="T31" s="130">
        <f t="shared" si="1"/>
        <v>217</v>
      </c>
      <c r="U31" s="129">
        <v>217</v>
      </c>
      <c r="V31" s="130">
        <f t="shared" si="2"/>
        <v>0</v>
      </c>
      <c r="W31" s="130">
        <f t="shared" si="3"/>
        <v>0</v>
      </c>
    </row>
    <row r="32" ht="15" customHeight="1" spans="1:23">
      <c r="A32" s="127">
        <v>21014</v>
      </c>
      <c r="B32" s="128" t="s">
        <v>1504</v>
      </c>
      <c r="C32" s="129">
        <v>13</v>
      </c>
      <c r="D32" s="130">
        <f t="shared" si="0"/>
        <v>-1</v>
      </c>
      <c r="E32" s="130"/>
      <c r="F32" s="130"/>
      <c r="G32" s="130"/>
      <c r="H32" s="130"/>
      <c r="I32" s="130"/>
      <c r="J32" s="130"/>
      <c r="K32" s="130"/>
      <c r="L32" s="130"/>
      <c r="M32" s="129">
        <v>-1</v>
      </c>
      <c r="N32" s="129"/>
      <c r="O32" s="130"/>
      <c r="P32" s="130"/>
      <c r="Q32" s="130"/>
      <c r="R32" s="130"/>
      <c r="S32" s="130"/>
      <c r="T32" s="130">
        <f t="shared" si="1"/>
        <v>12</v>
      </c>
      <c r="U32" s="129">
        <v>12</v>
      </c>
      <c r="V32" s="130">
        <f t="shared" si="2"/>
        <v>0</v>
      </c>
      <c r="W32" s="130">
        <f t="shared" si="3"/>
        <v>0</v>
      </c>
    </row>
    <row r="33" ht="15" customHeight="1" spans="1:23">
      <c r="A33" s="127">
        <v>21015</v>
      </c>
      <c r="B33" s="128" t="s">
        <v>1505</v>
      </c>
      <c r="C33" s="129"/>
      <c r="D33" s="130">
        <f t="shared" si="0"/>
        <v>0</v>
      </c>
      <c r="E33" s="130"/>
      <c r="F33" s="130"/>
      <c r="G33" s="130"/>
      <c r="H33" s="130"/>
      <c r="I33" s="130"/>
      <c r="J33" s="130"/>
      <c r="K33" s="130"/>
      <c r="L33" s="130"/>
      <c r="M33" s="129"/>
      <c r="N33" s="129"/>
      <c r="O33" s="130"/>
      <c r="P33" s="129"/>
      <c r="Q33" s="130"/>
      <c r="R33" s="130"/>
      <c r="S33" s="130"/>
      <c r="T33" s="130">
        <f t="shared" si="1"/>
        <v>0</v>
      </c>
      <c r="U33" s="129"/>
      <c r="V33" s="130">
        <f t="shared" si="2"/>
        <v>0</v>
      </c>
      <c r="W33" s="130">
        <f t="shared" si="3"/>
        <v>0</v>
      </c>
    </row>
    <row r="34" ht="15" customHeight="1" spans="1:23">
      <c r="A34" s="127">
        <v>21016</v>
      </c>
      <c r="B34" s="128" t="s">
        <v>1506</v>
      </c>
      <c r="C34" s="129"/>
      <c r="D34" s="130">
        <f t="shared" si="0"/>
        <v>0</v>
      </c>
      <c r="E34" s="130"/>
      <c r="F34" s="130"/>
      <c r="G34" s="130"/>
      <c r="H34" s="129"/>
      <c r="I34" s="130"/>
      <c r="J34" s="130"/>
      <c r="K34" s="130"/>
      <c r="L34" s="130"/>
      <c r="M34" s="129"/>
      <c r="N34" s="129"/>
      <c r="O34" s="130"/>
      <c r="P34" s="129"/>
      <c r="Q34" s="130"/>
      <c r="R34" s="130"/>
      <c r="S34" s="130"/>
      <c r="T34" s="130">
        <f t="shared" si="1"/>
        <v>0</v>
      </c>
      <c r="U34" s="129"/>
      <c r="V34" s="130">
        <f t="shared" si="2"/>
        <v>0</v>
      </c>
      <c r="W34" s="130">
        <f t="shared" si="3"/>
        <v>0</v>
      </c>
    </row>
    <row r="35" ht="15" customHeight="1" spans="1:23">
      <c r="A35" s="127">
        <v>21017</v>
      </c>
      <c r="B35" s="128" t="s">
        <v>1507</v>
      </c>
      <c r="C35" s="129">
        <v>11</v>
      </c>
      <c r="D35" s="130">
        <f t="shared" si="0"/>
        <v>-10</v>
      </c>
      <c r="E35" s="130"/>
      <c r="F35" s="130"/>
      <c r="G35" s="130"/>
      <c r="H35" s="130"/>
      <c r="I35" s="130"/>
      <c r="J35" s="130"/>
      <c r="K35" s="130"/>
      <c r="L35" s="130"/>
      <c r="M35" s="129">
        <v>-10</v>
      </c>
      <c r="N35" s="129"/>
      <c r="O35" s="130"/>
      <c r="P35" s="130"/>
      <c r="Q35" s="130"/>
      <c r="R35" s="130"/>
      <c r="S35" s="130"/>
      <c r="T35" s="130">
        <f t="shared" si="1"/>
        <v>1</v>
      </c>
      <c r="U35" s="129">
        <v>1</v>
      </c>
      <c r="V35" s="130">
        <f t="shared" si="2"/>
        <v>0</v>
      </c>
      <c r="W35" s="130">
        <f t="shared" si="3"/>
        <v>0</v>
      </c>
    </row>
    <row r="36" ht="15" customHeight="1" spans="1:23">
      <c r="A36" s="127">
        <v>21018</v>
      </c>
      <c r="B36" s="128" t="s">
        <v>1508</v>
      </c>
      <c r="C36" s="129"/>
      <c r="D36" s="130">
        <f t="shared" si="0"/>
        <v>0</v>
      </c>
      <c r="E36" s="130"/>
      <c r="F36" s="130"/>
      <c r="G36" s="130"/>
      <c r="H36" s="130"/>
      <c r="I36" s="130"/>
      <c r="J36" s="130"/>
      <c r="K36" s="130"/>
      <c r="L36" s="130"/>
      <c r="M36" s="129"/>
      <c r="N36" s="129"/>
      <c r="O36" s="130"/>
      <c r="P36" s="130"/>
      <c r="Q36" s="130"/>
      <c r="R36" s="130"/>
      <c r="S36" s="130"/>
      <c r="T36" s="130">
        <f t="shared" si="1"/>
        <v>0</v>
      </c>
      <c r="U36" s="129"/>
      <c r="V36" s="130">
        <f t="shared" si="2"/>
        <v>0</v>
      </c>
      <c r="W36" s="130">
        <f t="shared" si="3"/>
        <v>0</v>
      </c>
    </row>
    <row r="37" ht="15" customHeight="1" spans="1:23">
      <c r="A37" s="127">
        <v>21099</v>
      </c>
      <c r="B37" s="128" t="s">
        <v>1509</v>
      </c>
      <c r="C37" s="129">
        <v>230</v>
      </c>
      <c r="D37" s="130">
        <f t="shared" si="0"/>
        <v>-60</v>
      </c>
      <c r="E37" s="130"/>
      <c r="F37" s="130"/>
      <c r="G37" s="129"/>
      <c r="H37" s="129"/>
      <c r="I37" s="130"/>
      <c r="J37" s="130"/>
      <c r="K37" s="130"/>
      <c r="L37" s="130"/>
      <c r="M37" s="130"/>
      <c r="N37" s="130"/>
      <c r="O37" s="130"/>
      <c r="P37" s="129"/>
      <c r="Q37" s="130">
        <v>-60</v>
      </c>
      <c r="R37" s="130"/>
      <c r="S37" s="130"/>
      <c r="T37" s="130">
        <f t="shared" si="1"/>
        <v>170</v>
      </c>
      <c r="U37" s="129">
        <v>167</v>
      </c>
      <c r="V37" s="130">
        <f t="shared" si="2"/>
        <v>3</v>
      </c>
      <c r="W37" s="130">
        <f t="shared" si="3"/>
        <v>3</v>
      </c>
    </row>
    <row r="38" ht="15" customHeight="1" spans="1:23">
      <c r="A38" s="127">
        <v>211</v>
      </c>
      <c r="B38" s="131" t="s">
        <v>652</v>
      </c>
      <c r="C38" s="129">
        <v>338</v>
      </c>
      <c r="D38" s="130">
        <f t="shared" si="0"/>
        <v>790</v>
      </c>
      <c r="E38" s="129"/>
      <c r="F38" s="129"/>
      <c r="G38" s="129">
        <v>652</v>
      </c>
      <c r="H38" s="130">
        <v>231</v>
      </c>
      <c r="I38" s="130"/>
      <c r="J38" s="130"/>
      <c r="K38" s="130"/>
      <c r="L38" s="130"/>
      <c r="M38" s="129">
        <v>-93</v>
      </c>
      <c r="N38" s="129"/>
      <c r="O38" s="130"/>
      <c r="P38" s="130"/>
      <c r="Q38" s="130"/>
      <c r="R38" s="130"/>
      <c r="S38" s="130"/>
      <c r="T38" s="130">
        <f t="shared" si="1"/>
        <v>1128</v>
      </c>
      <c r="U38" s="129">
        <v>245</v>
      </c>
      <c r="V38" s="130">
        <f t="shared" si="2"/>
        <v>883</v>
      </c>
      <c r="W38" s="130">
        <f t="shared" si="3"/>
        <v>883</v>
      </c>
    </row>
    <row r="39" ht="15" customHeight="1" spans="1:23">
      <c r="A39" s="127">
        <v>21101</v>
      </c>
      <c r="B39" s="128" t="s">
        <v>1510</v>
      </c>
      <c r="C39" s="129">
        <v>14</v>
      </c>
      <c r="D39" s="130">
        <f t="shared" si="0"/>
        <v>-7</v>
      </c>
      <c r="E39" s="130"/>
      <c r="F39" s="130"/>
      <c r="G39" s="129"/>
      <c r="H39" s="130"/>
      <c r="I39" s="130"/>
      <c r="J39" s="130"/>
      <c r="K39" s="130"/>
      <c r="L39" s="130"/>
      <c r="M39" s="129">
        <v>-7</v>
      </c>
      <c r="N39" s="129"/>
      <c r="O39" s="130"/>
      <c r="P39" s="129"/>
      <c r="Q39" s="130"/>
      <c r="R39" s="130"/>
      <c r="S39" s="130"/>
      <c r="T39" s="130">
        <f t="shared" si="1"/>
        <v>7</v>
      </c>
      <c r="U39" s="129">
        <v>7</v>
      </c>
      <c r="V39" s="130">
        <f t="shared" si="2"/>
        <v>0</v>
      </c>
      <c r="W39" s="130">
        <f t="shared" si="3"/>
        <v>0</v>
      </c>
    </row>
    <row r="40" ht="15" customHeight="1" spans="1:23">
      <c r="A40" s="127">
        <v>21102</v>
      </c>
      <c r="B40" s="128" t="s">
        <v>1511</v>
      </c>
      <c r="C40" s="130"/>
      <c r="D40" s="130">
        <f t="shared" si="0"/>
        <v>3</v>
      </c>
      <c r="E40" s="130"/>
      <c r="F40" s="130"/>
      <c r="G40" s="129"/>
      <c r="H40" s="130"/>
      <c r="I40" s="130"/>
      <c r="J40" s="130"/>
      <c r="K40" s="130"/>
      <c r="L40" s="130"/>
      <c r="M40" s="129">
        <v>3</v>
      </c>
      <c r="N40" s="130"/>
      <c r="O40" s="130"/>
      <c r="P40" s="130"/>
      <c r="Q40" s="130"/>
      <c r="R40" s="130"/>
      <c r="S40" s="130"/>
      <c r="T40" s="130">
        <f t="shared" si="1"/>
        <v>3</v>
      </c>
      <c r="U40" s="129">
        <v>3</v>
      </c>
      <c r="V40" s="130">
        <f t="shared" si="2"/>
        <v>0</v>
      </c>
      <c r="W40" s="130">
        <f t="shared" si="3"/>
        <v>0</v>
      </c>
    </row>
    <row r="41" ht="15" customHeight="1" spans="1:23">
      <c r="A41" s="127">
        <v>21103</v>
      </c>
      <c r="B41" s="128" t="s">
        <v>1512</v>
      </c>
      <c r="C41" s="129">
        <v>138</v>
      </c>
      <c r="D41" s="130">
        <f t="shared" si="0"/>
        <v>-38</v>
      </c>
      <c r="E41" s="129"/>
      <c r="F41" s="129"/>
      <c r="G41" s="129"/>
      <c r="H41" s="130"/>
      <c r="I41" s="130"/>
      <c r="J41" s="130"/>
      <c r="K41" s="130"/>
      <c r="L41" s="130"/>
      <c r="M41" s="129">
        <v>-38</v>
      </c>
      <c r="N41" s="130"/>
      <c r="O41" s="130"/>
      <c r="P41" s="130"/>
      <c r="Q41" s="130"/>
      <c r="R41" s="130"/>
      <c r="S41" s="130"/>
      <c r="T41" s="130">
        <f t="shared" si="1"/>
        <v>100</v>
      </c>
      <c r="U41" s="129">
        <v>100</v>
      </c>
      <c r="V41" s="130">
        <f t="shared" si="2"/>
        <v>0</v>
      </c>
      <c r="W41" s="130">
        <f t="shared" si="3"/>
        <v>0</v>
      </c>
    </row>
    <row r="42" ht="15" customHeight="1" spans="1:23">
      <c r="A42" s="127">
        <v>21104</v>
      </c>
      <c r="B42" s="128" t="s">
        <v>1513</v>
      </c>
      <c r="C42" s="130">
        <v>18</v>
      </c>
      <c r="D42" s="130">
        <f t="shared" si="0"/>
        <v>-18</v>
      </c>
      <c r="E42" s="130"/>
      <c r="F42" s="130"/>
      <c r="G42" s="130"/>
      <c r="H42" s="130"/>
      <c r="I42" s="130"/>
      <c r="J42" s="130"/>
      <c r="K42" s="130"/>
      <c r="L42" s="130"/>
      <c r="M42" s="129">
        <v>-18</v>
      </c>
      <c r="N42" s="130"/>
      <c r="O42" s="130"/>
      <c r="P42" s="129"/>
      <c r="Q42" s="130"/>
      <c r="R42" s="130"/>
      <c r="S42" s="130"/>
      <c r="T42" s="130">
        <f t="shared" si="1"/>
        <v>0</v>
      </c>
      <c r="U42" s="129"/>
      <c r="V42" s="130">
        <f t="shared" si="2"/>
        <v>0</v>
      </c>
      <c r="W42" s="130">
        <f t="shared" si="3"/>
        <v>0</v>
      </c>
    </row>
    <row r="43" ht="15" customHeight="1" spans="1:23">
      <c r="A43" s="127">
        <v>21105</v>
      </c>
      <c r="B43" s="128" t="s">
        <v>1514</v>
      </c>
      <c r="C43" s="130"/>
      <c r="D43" s="130">
        <f t="shared" si="0"/>
        <v>0</v>
      </c>
      <c r="E43" s="130"/>
      <c r="F43" s="130"/>
      <c r="G43" s="130"/>
      <c r="H43" s="130"/>
      <c r="I43" s="130"/>
      <c r="J43" s="130"/>
      <c r="K43" s="130"/>
      <c r="L43" s="130"/>
      <c r="M43" s="129"/>
      <c r="N43" s="130"/>
      <c r="O43" s="130"/>
      <c r="P43" s="130"/>
      <c r="Q43" s="130"/>
      <c r="R43" s="130"/>
      <c r="S43" s="130"/>
      <c r="T43" s="130">
        <f t="shared" si="1"/>
        <v>0</v>
      </c>
      <c r="U43" s="129"/>
      <c r="V43" s="130">
        <f t="shared" si="2"/>
        <v>0</v>
      </c>
      <c r="W43" s="130">
        <f t="shared" si="3"/>
        <v>0</v>
      </c>
    </row>
    <row r="44" ht="15" customHeight="1" spans="1:23">
      <c r="A44" s="127">
        <v>21106</v>
      </c>
      <c r="B44" s="128" t="s">
        <v>1515</v>
      </c>
      <c r="C44" s="130"/>
      <c r="D44" s="130">
        <f t="shared" si="0"/>
        <v>0</v>
      </c>
      <c r="E44" s="130"/>
      <c r="F44" s="130"/>
      <c r="G44" s="130"/>
      <c r="H44" s="130"/>
      <c r="I44" s="130"/>
      <c r="J44" s="130"/>
      <c r="K44" s="130"/>
      <c r="L44" s="130"/>
      <c r="M44" s="130"/>
      <c r="N44" s="130"/>
      <c r="O44" s="130"/>
      <c r="P44" s="130"/>
      <c r="Q44" s="130"/>
      <c r="R44" s="130"/>
      <c r="S44" s="130"/>
      <c r="T44" s="130">
        <f t="shared" si="1"/>
        <v>0</v>
      </c>
      <c r="U44" s="130"/>
      <c r="V44" s="130">
        <f t="shared" si="2"/>
        <v>0</v>
      </c>
      <c r="W44" s="130">
        <f t="shared" si="3"/>
        <v>0</v>
      </c>
    </row>
    <row r="45" ht="15" customHeight="1" spans="1:23">
      <c r="A45" s="127">
        <v>21107</v>
      </c>
      <c r="B45" s="128" t="s">
        <v>1516</v>
      </c>
      <c r="C45" s="130"/>
      <c r="D45" s="130">
        <f t="shared" si="0"/>
        <v>0</v>
      </c>
      <c r="E45" s="130"/>
      <c r="F45" s="130"/>
      <c r="G45" s="130"/>
      <c r="H45" s="130"/>
      <c r="I45" s="130"/>
      <c r="J45" s="130"/>
      <c r="K45" s="130"/>
      <c r="L45" s="130"/>
      <c r="M45" s="130"/>
      <c r="N45" s="130"/>
      <c r="O45" s="130"/>
      <c r="P45" s="130"/>
      <c r="Q45" s="130"/>
      <c r="R45" s="130"/>
      <c r="S45" s="130"/>
      <c r="T45" s="130">
        <f t="shared" si="1"/>
        <v>0</v>
      </c>
      <c r="U45" s="130"/>
      <c r="V45" s="130">
        <f t="shared" si="2"/>
        <v>0</v>
      </c>
      <c r="W45" s="130">
        <f t="shared" si="3"/>
        <v>0</v>
      </c>
    </row>
    <row r="46" ht="15" customHeight="1" spans="1:23">
      <c r="A46" s="127">
        <v>21108</v>
      </c>
      <c r="B46" s="128" t="s">
        <v>1517</v>
      </c>
      <c r="C46" s="130"/>
      <c r="D46" s="130">
        <f t="shared" si="0"/>
        <v>0</v>
      </c>
      <c r="E46" s="130"/>
      <c r="F46" s="130"/>
      <c r="G46" s="130"/>
      <c r="H46" s="130"/>
      <c r="I46" s="130"/>
      <c r="J46" s="130"/>
      <c r="K46" s="130"/>
      <c r="L46" s="130"/>
      <c r="M46" s="130"/>
      <c r="N46" s="130"/>
      <c r="O46" s="130"/>
      <c r="P46" s="130"/>
      <c r="Q46" s="130"/>
      <c r="R46" s="130"/>
      <c r="S46" s="130"/>
      <c r="T46" s="130">
        <f t="shared" si="1"/>
        <v>0</v>
      </c>
      <c r="U46" s="130"/>
      <c r="V46" s="130">
        <f t="shared" si="2"/>
        <v>0</v>
      </c>
      <c r="W46" s="130">
        <f t="shared" si="3"/>
        <v>0</v>
      </c>
    </row>
    <row r="47" ht="15" customHeight="1" spans="1:23">
      <c r="A47" s="127">
        <v>21109</v>
      </c>
      <c r="B47" s="128" t="s">
        <v>1518</v>
      </c>
      <c r="C47" s="130"/>
      <c r="D47" s="130">
        <f t="shared" si="0"/>
        <v>0</v>
      </c>
      <c r="E47" s="130"/>
      <c r="F47" s="130"/>
      <c r="G47" s="130"/>
      <c r="H47" s="130"/>
      <c r="I47" s="130"/>
      <c r="J47" s="130"/>
      <c r="K47" s="130"/>
      <c r="L47" s="130"/>
      <c r="M47" s="130"/>
      <c r="N47" s="130"/>
      <c r="O47" s="130"/>
      <c r="P47" s="130"/>
      <c r="Q47" s="130"/>
      <c r="R47" s="130"/>
      <c r="S47" s="130"/>
      <c r="T47" s="130">
        <f t="shared" si="1"/>
        <v>0</v>
      </c>
      <c r="U47" s="130"/>
      <c r="V47" s="130">
        <f t="shared" si="2"/>
        <v>0</v>
      </c>
      <c r="W47" s="130">
        <f t="shared" si="3"/>
        <v>0</v>
      </c>
    </row>
    <row r="48" ht="15" customHeight="1" spans="1:23">
      <c r="A48" s="127">
        <v>21110</v>
      </c>
      <c r="B48" s="128" t="s">
        <v>1519</v>
      </c>
      <c r="C48" s="129">
        <v>135</v>
      </c>
      <c r="D48" s="130">
        <f t="shared" si="0"/>
        <v>883</v>
      </c>
      <c r="E48" s="130"/>
      <c r="F48" s="130"/>
      <c r="G48" s="130">
        <v>652</v>
      </c>
      <c r="H48" s="130">
        <v>231</v>
      </c>
      <c r="I48" s="130"/>
      <c r="J48" s="130"/>
      <c r="K48" s="130"/>
      <c r="L48" s="130"/>
      <c r="M48" s="129"/>
      <c r="N48" s="130"/>
      <c r="O48" s="130"/>
      <c r="P48" s="129"/>
      <c r="Q48" s="130"/>
      <c r="R48" s="130"/>
      <c r="S48" s="130"/>
      <c r="T48" s="130">
        <f t="shared" si="1"/>
        <v>1018</v>
      </c>
      <c r="U48" s="129">
        <v>135</v>
      </c>
      <c r="V48" s="130">
        <f t="shared" si="2"/>
        <v>883</v>
      </c>
      <c r="W48" s="130">
        <f t="shared" si="3"/>
        <v>883</v>
      </c>
    </row>
    <row r="49" ht="18.75" customHeight="1" spans="1:1">
      <c r="A49" s="24" t="s">
        <v>1520</v>
      </c>
    </row>
  </sheetData>
  <mergeCells count="10">
    <mergeCell ref="A1:W1"/>
    <mergeCell ref="D2:S2"/>
    <mergeCell ref="A49:W49"/>
    <mergeCell ref="A2:A3"/>
    <mergeCell ref="B2:B3"/>
    <mergeCell ref="C2:C3"/>
    <mergeCell ref="T2:T3"/>
    <mergeCell ref="U2:U3"/>
    <mergeCell ref="V2:V3"/>
    <mergeCell ref="W2:W3"/>
  </mergeCells>
  <pageMargins left="0.700694444444445" right="0.700694444444445" top="0.751388888888889" bottom="0.751388888888889" header="0.298611111111111" footer="0.298611111111111"/>
  <pageSetup paperSize="9" scale="54" fitToHeight="0" orientation="landscape" horizontalDpi="600"/>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8"/>
  <sheetViews>
    <sheetView showZeros="0" workbookViewId="0">
      <pane xSplit="2" ySplit="3" topLeftCell="C4" activePane="bottomRight" state="frozen"/>
      <selection/>
      <selection pane="topRight"/>
      <selection pane="bottomLeft"/>
      <selection pane="bottomRight" activeCell="W47" sqref="C4:W47"/>
    </sheetView>
  </sheetViews>
  <sheetFormatPr defaultColWidth="9" defaultRowHeight="14.25"/>
  <cols>
    <col min="1" max="1" width="6.775" customWidth="1"/>
    <col min="2" max="2" width="12.875" customWidth="1"/>
    <col min="3" max="23" width="10" customWidth="1"/>
  </cols>
  <sheetData>
    <row r="1" ht="45" customHeight="1" spans="1:23">
      <c r="A1" s="53" t="s">
        <v>1477</v>
      </c>
      <c r="B1" s="53"/>
      <c r="C1" s="53"/>
      <c r="D1" s="53"/>
      <c r="E1" s="53"/>
      <c r="F1" s="121"/>
      <c r="G1" s="121"/>
      <c r="H1" s="121"/>
      <c r="I1" s="121"/>
      <c r="J1" s="121"/>
      <c r="K1" s="121"/>
      <c r="L1" s="121"/>
      <c r="M1" s="121"/>
      <c r="N1" s="121"/>
      <c r="O1" s="121"/>
      <c r="P1" s="121"/>
      <c r="Q1" s="121"/>
      <c r="R1" s="121"/>
      <c r="S1" s="121"/>
      <c r="T1" s="121"/>
      <c r="U1" s="121"/>
      <c r="V1" s="121"/>
      <c r="W1" s="121"/>
    </row>
    <row r="2" ht="10" customHeight="1" spans="1:23">
      <c r="A2" s="122" t="s">
        <v>1134</v>
      </c>
      <c r="B2" s="122" t="s">
        <v>1374</v>
      </c>
      <c r="C2" s="122" t="s">
        <v>1375</v>
      </c>
      <c r="D2" s="122" t="s">
        <v>1376</v>
      </c>
      <c r="E2" s="123"/>
      <c r="F2" s="124"/>
      <c r="G2" s="124"/>
      <c r="H2" s="124"/>
      <c r="I2" s="124"/>
      <c r="J2" s="124"/>
      <c r="K2" s="124"/>
      <c r="L2" s="124"/>
      <c r="M2" s="124"/>
      <c r="N2" s="124"/>
      <c r="O2" s="124"/>
      <c r="P2" s="124"/>
      <c r="Q2" s="124"/>
      <c r="R2" s="124"/>
      <c r="S2" s="124"/>
      <c r="T2" s="126" t="s">
        <v>1377</v>
      </c>
      <c r="U2" s="126" t="s">
        <v>1378</v>
      </c>
      <c r="V2" s="126" t="s">
        <v>1379</v>
      </c>
      <c r="W2" s="126" t="s">
        <v>1380</v>
      </c>
    </row>
    <row r="3" ht="16.5" customHeight="1" spans="1:23">
      <c r="A3" s="125"/>
      <c r="B3" s="125"/>
      <c r="C3" s="125"/>
      <c r="D3" s="122" t="s">
        <v>1381</v>
      </c>
      <c r="E3" s="122" t="s">
        <v>1382</v>
      </c>
      <c r="F3" s="126" t="s">
        <v>1383</v>
      </c>
      <c r="G3" s="126" t="s">
        <v>1384</v>
      </c>
      <c r="H3" s="126" t="s">
        <v>1385</v>
      </c>
      <c r="I3" s="126" t="s">
        <v>35</v>
      </c>
      <c r="J3" s="126" t="s">
        <v>1329</v>
      </c>
      <c r="K3" s="126" t="s">
        <v>1386</v>
      </c>
      <c r="L3" s="126" t="s">
        <v>1387</v>
      </c>
      <c r="M3" s="126" t="s">
        <v>1388</v>
      </c>
      <c r="N3" s="126" t="s">
        <v>1389</v>
      </c>
      <c r="O3" s="126" t="s">
        <v>1390</v>
      </c>
      <c r="P3" s="126" t="s">
        <v>1391</v>
      </c>
      <c r="Q3" s="126" t="s">
        <v>1392</v>
      </c>
      <c r="R3" s="126" t="s">
        <v>1393</v>
      </c>
      <c r="S3" s="126" t="s">
        <v>1394</v>
      </c>
      <c r="T3" s="139"/>
      <c r="U3" s="139"/>
      <c r="V3" s="139"/>
      <c r="W3" s="139"/>
    </row>
    <row r="4" ht="15" customHeight="1" spans="1:23">
      <c r="A4" s="127">
        <v>21111</v>
      </c>
      <c r="B4" s="128" t="s">
        <v>1521</v>
      </c>
      <c r="C4" s="129">
        <v>8</v>
      </c>
      <c r="D4" s="129">
        <f>SUM(E4:S4)</f>
        <v>-8</v>
      </c>
      <c r="E4" s="130"/>
      <c r="F4" s="130"/>
      <c r="G4" s="130"/>
      <c r="H4" s="130"/>
      <c r="I4" s="130"/>
      <c r="J4" s="130"/>
      <c r="K4" s="130"/>
      <c r="L4" s="130"/>
      <c r="M4" s="129">
        <v>-8</v>
      </c>
      <c r="N4" s="130"/>
      <c r="O4" s="130"/>
      <c r="P4" s="129"/>
      <c r="Q4" s="130"/>
      <c r="R4" s="130"/>
      <c r="S4" s="130"/>
      <c r="T4" s="129">
        <f>C4+D4</f>
        <v>0</v>
      </c>
      <c r="U4" s="129"/>
      <c r="V4" s="129">
        <f>T4-U4</f>
        <v>0</v>
      </c>
      <c r="W4" s="129">
        <f>V4</f>
        <v>0</v>
      </c>
    </row>
    <row r="5" ht="15" customHeight="1" spans="1:23">
      <c r="A5" s="127">
        <v>21112</v>
      </c>
      <c r="B5" s="128" t="s">
        <v>1522</v>
      </c>
      <c r="C5" s="130"/>
      <c r="D5" s="129">
        <f t="shared" ref="D5:D47" si="0">SUM(E5:S5)</f>
        <v>0</v>
      </c>
      <c r="E5" s="130"/>
      <c r="F5" s="130"/>
      <c r="G5" s="129"/>
      <c r="H5" s="130"/>
      <c r="I5" s="130"/>
      <c r="J5" s="130"/>
      <c r="K5" s="130"/>
      <c r="L5" s="130"/>
      <c r="M5" s="130"/>
      <c r="N5" s="130"/>
      <c r="O5" s="130"/>
      <c r="P5" s="130"/>
      <c r="Q5" s="130"/>
      <c r="R5" s="130"/>
      <c r="S5" s="130"/>
      <c r="T5" s="129">
        <f t="shared" ref="T5:T47" si="1">C5+D5</f>
        <v>0</v>
      </c>
      <c r="U5" s="129"/>
      <c r="V5" s="129">
        <f t="shared" ref="V5:V47" si="2">T5-U5</f>
        <v>0</v>
      </c>
      <c r="W5" s="129">
        <f t="shared" ref="W5:W47" si="3">V5</f>
        <v>0</v>
      </c>
    </row>
    <row r="6" ht="15" customHeight="1" spans="1:23">
      <c r="A6" s="127">
        <v>21113</v>
      </c>
      <c r="B6" s="128" t="s">
        <v>1523</v>
      </c>
      <c r="C6" s="130"/>
      <c r="D6" s="129">
        <f t="shared" si="0"/>
        <v>0</v>
      </c>
      <c r="E6" s="130"/>
      <c r="F6" s="130"/>
      <c r="G6" s="130"/>
      <c r="H6" s="130"/>
      <c r="I6" s="130"/>
      <c r="J6" s="130"/>
      <c r="K6" s="130"/>
      <c r="L6" s="130"/>
      <c r="M6" s="130"/>
      <c r="N6" s="130"/>
      <c r="O6" s="130"/>
      <c r="P6" s="130"/>
      <c r="Q6" s="130"/>
      <c r="R6" s="130"/>
      <c r="S6" s="130"/>
      <c r="T6" s="129">
        <f t="shared" si="1"/>
        <v>0</v>
      </c>
      <c r="U6" s="130"/>
      <c r="V6" s="129">
        <f t="shared" si="2"/>
        <v>0</v>
      </c>
      <c r="W6" s="129">
        <f t="shared" si="3"/>
        <v>0</v>
      </c>
    </row>
    <row r="7" ht="15" customHeight="1" spans="1:23">
      <c r="A7" s="127">
        <v>21114</v>
      </c>
      <c r="B7" s="128" t="s">
        <v>1524</v>
      </c>
      <c r="C7" s="130"/>
      <c r="D7" s="129">
        <f t="shared" si="0"/>
        <v>0</v>
      </c>
      <c r="E7" s="130"/>
      <c r="F7" s="130"/>
      <c r="G7" s="130"/>
      <c r="H7" s="130"/>
      <c r="I7" s="130"/>
      <c r="J7" s="130"/>
      <c r="K7" s="130"/>
      <c r="L7" s="130"/>
      <c r="M7" s="130"/>
      <c r="N7" s="130"/>
      <c r="O7" s="130"/>
      <c r="P7" s="130"/>
      <c r="Q7" s="130"/>
      <c r="R7" s="130"/>
      <c r="S7" s="130"/>
      <c r="T7" s="129">
        <f t="shared" si="1"/>
        <v>0</v>
      </c>
      <c r="U7" s="130"/>
      <c r="V7" s="129">
        <f t="shared" si="2"/>
        <v>0</v>
      </c>
      <c r="W7" s="129">
        <f t="shared" si="3"/>
        <v>0</v>
      </c>
    </row>
    <row r="8" ht="15" customHeight="1" spans="1:23">
      <c r="A8" s="127">
        <v>21199</v>
      </c>
      <c r="B8" s="128" t="s">
        <v>1525</v>
      </c>
      <c r="C8" s="129">
        <v>25</v>
      </c>
      <c r="D8" s="129">
        <f t="shared" si="0"/>
        <v>-25</v>
      </c>
      <c r="E8" s="130"/>
      <c r="F8" s="130"/>
      <c r="G8" s="129"/>
      <c r="H8" s="130"/>
      <c r="I8" s="130"/>
      <c r="J8" s="130"/>
      <c r="K8" s="130"/>
      <c r="L8" s="130"/>
      <c r="M8" s="129">
        <v>-25</v>
      </c>
      <c r="N8" s="129"/>
      <c r="O8" s="130"/>
      <c r="P8" s="130"/>
      <c r="Q8" s="130"/>
      <c r="R8" s="130"/>
      <c r="S8" s="130"/>
      <c r="T8" s="129">
        <f t="shared" si="1"/>
        <v>0</v>
      </c>
      <c r="U8" s="129"/>
      <c r="V8" s="129">
        <f t="shared" si="2"/>
        <v>0</v>
      </c>
      <c r="W8" s="129">
        <f t="shared" si="3"/>
        <v>0</v>
      </c>
    </row>
    <row r="9" ht="15" customHeight="1" spans="1:23">
      <c r="A9" s="127">
        <v>212</v>
      </c>
      <c r="B9" s="131" t="s">
        <v>721</v>
      </c>
      <c r="C9" s="129">
        <v>17621</v>
      </c>
      <c r="D9" s="129">
        <f t="shared" si="0"/>
        <v>-6026</v>
      </c>
      <c r="E9" s="130"/>
      <c r="F9" s="130"/>
      <c r="G9" s="129">
        <v>198</v>
      </c>
      <c r="H9" s="129"/>
      <c r="I9" s="130"/>
      <c r="J9" s="130"/>
      <c r="K9" s="129"/>
      <c r="L9" s="130"/>
      <c r="M9" s="130">
        <v>8634</v>
      </c>
      <c r="N9" s="130"/>
      <c r="O9" s="130"/>
      <c r="P9" s="130"/>
      <c r="Q9" s="130">
        <v>-1689</v>
      </c>
      <c r="R9" s="130"/>
      <c r="S9" s="130">
        <v>-13169</v>
      </c>
      <c r="T9" s="129">
        <f t="shared" si="1"/>
        <v>11595</v>
      </c>
      <c r="U9" s="129">
        <v>10975</v>
      </c>
      <c r="V9" s="129">
        <f t="shared" si="2"/>
        <v>620</v>
      </c>
      <c r="W9" s="129">
        <f t="shared" si="3"/>
        <v>620</v>
      </c>
    </row>
    <row r="10" ht="15" customHeight="1" spans="1:23">
      <c r="A10" s="127">
        <v>21201</v>
      </c>
      <c r="B10" s="128" t="s">
        <v>1526</v>
      </c>
      <c r="C10" s="129">
        <v>386</v>
      </c>
      <c r="D10" s="129">
        <f t="shared" si="0"/>
        <v>-76</v>
      </c>
      <c r="E10" s="130"/>
      <c r="F10" s="130"/>
      <c r="G10" s="130">
        <v>200</v>
      </c>
      <c r="H10" s="130"/>
      <c r="I10" s="130"/>
      <c r="J10" s="130"/>
      <c r="K10" s="130"/>
      <c r="L10" s="130"/>
      <c r="M10" s="130"/>
      <c r="N10" s="130"/>
      <c r="O10" s="130"/>
      <c r="P10" s="129"/>
      <c r="Q10" s="130">
        <v>-276</v>
      </c>
      <c r="R10" s="130"/>
      <c r="S10" s="130"/>
      <c r="T10" s="129">
        <f t="shared" si="1"/>
        <v>310</v>
      </c>
      <c r="U10" s="129">
        <v>38</v>
      </c>
      <c r="V10" s="129">
        <f t="shared" si="2"/>
        <v>272</v>
      </c>
      <c r="W10" s="129">
        <f t="shared" si="3"/>
        <v>272</v>
      </c>
    </row>
    <row r="11" ht="15" customHeight="1" spans="1:23">
      <c r="A11" s="127">
        <v>21202</v>
      </c>
      <c r="B11" s="128" t="s">
        <v>1527</v>
      </c>
      <c r="C11" s="129"/>
      <c r="D11" s="129">
        <f t="shared" si="0"/>
        <v>0</v>
      </c>
      <c r="E11" s="130"/>
      <c r="F11" s="130"/>
      <c r="G11" s="130"/>
      <c r="H11" s="130"/>
      <c r="I11" s="130"/>
      <c r="J11" s="130"/>
      <c r="K11" s="130"/>
      <c r="L11" s="130"/>
      <c r="M11" s="129"/>
      <c r="N11" s="129"/>
      <c r="O11" s="130"/>
      <c r="P11" s="130"/>
      <c r="Q11" s="130"/>
      <c r="R11" s="130"/>
      <c r="S11" s="130"/>
      <c r="T11" s="129">
        <f t="shared" si="1"/>
        <v>0</v>
      </c>
      <c r="U11" s="129"/>
      <c r="V11" s="129">
        <f t="shared" si="2"/>
        <v>0</v>
      </c>
      <c r="W11" s="129">
        <f t="shared" si="3"/>
        <v>0</v>
      </c>
    </row>
    <row r="12" ht="15" customHeight="1" spans="1:23">
      <c r="A12" s="127">
        <v>21203</v>
      </c>
      <c r="B12" s="128" t="s">
        <v>1528</v>
      </c>
      <c r="C12" s="129"/>
      <c r="D12" s="129">
        <f t="shared" si="0"/>
        <v>8774</v>
      </c>
      <c r="E12" s="130"/>
      <c r="F12" s="130"/>
      <c r="G12" s="129"/>
      <c r="H12" s="129"/>
      <c r="I12" s="130"/>
      <c r="J12" s="130"/>
      <c r="K12" s="129"/>
      <c r="L12" s="130"/>
      <c r="M12" s="130">
        <v>8774</v>
      </c>
      <c r="N12" s="130"/>
      <c r="O12" s="130"/>
      <c r="P12" s="129"/>
      <c r="Q12" s="130"/>
      <c r="R12" s="130"/>
      <c r="S12" s="130"/>
      <c r="T12" s="129">
        <f t="shared" si="1"/>
        <v>8774</v>
      </c>
      <c r="U12" s="129">
        <v>8774</v>
      </c>
      <c r="V12" s="129">
        <f t="shared" si="2"/>
        <v>0</v>
      </c>
      <c r="W12" s="129">
        <f t="shared" si="3"/>
        <v>0</v>
      </c>
    </row>
    <row r="13" ht="15" customHeight="1" spans="1:23">
      <c r="A13" s="127">
        <v>21205</v>
      </c>
      <c r="B13" s="128" t="s">
        <v>1529</v>
      </c>
      <c r="C13" s="129">
        <v>10957</v>
      </c>
      <c r="D13" s="129">
        <f t="shared" si="0"/>
        <v>-9405</v>
      </c>
      <c r="E13" s="130"/>
      <c r="F13" s="130"/>
      <c r="G13" s="130"/>
      <c r="H13" s="129"/>
      <c r="I13" s="130"/>
      <c r="J13" s="130"/>
      <c r="K13" s="130"/>
      <c r="L13" s="130"/>
      <c r="M13" s="130"/>
      <c r="N13" s="130"/>
      <c r="O13" s="130"/>
      <c r="P13" s="130"/>
      <c r="Q13" s="130"/>
      <c r="R13" s="130"/>
      <c r="S13" s="130">
        <v>-9405</v>
      </c>
      <c r="T13" s="129">
        <f t="shared" si="1"/>
        <v>1552</v>
      </c>
      <c r="U13" s="129">
        <v>1552</v>
      </c>
      <c r="V13" s="129">
        <f t="shared" si="2"/>
        <v>0</v>
      </c>
      <c r="W13" s="129">
        <f t="shared" si="3"/>
        <v>0</v>
      </c>
    </row>
    <row r="14" ht="15" customHeight="1" spans="1:23">
      <c r="A14" s="127">
        <v>21206</v>
      </c>
      <c r="B14" s="128" t="s">
        <v>1530</v>
      </c>
      <c r="C14" s="129">
        <v>140</v>
      </c>
      <c r="D14" s="129">
        <f t="shared" si="0"/>
        <v>-140</v>
      </c>
      <c r="E14" s="130"/>
      <c r="F14" s="130"/>
      <c r="G14" s="130"/>
      <c r="H14" s="130"/>
      <c r="I14" s="130"/>
      <c r="J14" s="130"/>
      <c r="K14" s="130"/>
      <c r="L14" s="130"/>
      <c r="M14" s="129">
        <v>-140</v>
      </c>
      <c r="N14" s="129"/>
      <c r="O14" s="130"/>
      <c r="P14" s="130"/>
      <c r="Q14" s="130"/>
      <c r="R14" s="130"/>
      <c r="S14" s="130"/>
      <c r="T14" s="129">
        <f t="shared" si="1"/>
        <v>0</v>
      </c>
      <c r="U14" s="129"/>
      <c r="V14" s="129">
        <f t="shared" si="2"/>
        <v>0</v>
      </c>
      <c r="W14" s="129">
        <f t="shared" si="3"/>
        <v>0</v>
      </c>
    </row>
    <row r="15" ht="15" customHeight="1" spans="1:23">
      <c r="A15" s="127">
        <v>21299</v>
      </c>
      <c r="B15" s="128" t="s">
        <v>1531</v>
      </c>
      <c r="C15" s="129">
        <v>6138</v>
      </c>
      <c r="D15" s="129">
        <f t="shared" si="0"/>
        <v>-5179</v>
      </c>
      <c r="E15" s="130"/>
      <c r="F15" s="130"/>
      <c r="G15" s="129">
        <v>-2</v>
      </c>
      <c r="H15" s="129"/>
      <c r="I15" s="130"/>
      <c r="J15" s="130"/>
      <c r="K15" s="130"/>
      <c r="L15" s="130"/>
      <c r="M15" s="129"/>
      <c r="N15" s="129"/>
      <c r="O15" s="130"/>
      <c r="P15" s="129"/>
      <c r="Q15" s="130">
        <v>-1413</v>
      </c>
      <c r="R15" s="130"/>
      <c r="S15" s="130">
        <v>-3764</v>
      </c>
      <c r="T15" s="129">
        <f t="shared" si="1"/>
        <v>959</v>
      </c>
      <c r="U15" s="129">
        <v>611</v>
      </c>
      <c r="V15" s="129">
        <f t="shared" si="2"/>
        <v>348</v>
      </c>
      <c r="W15" s="129">
        <f t="shared" si="3"/>
        <v>348</v>
      </c>
    </row>
    <row r="16" ht="15" customHeight="1" spans="1:23">
      <c r="A16" s="127">
        <v>213</v>
      </c>
      <c r="B16" s="131" t="s">
        <v>742</v>
      </c>
      <c r="C16" s="129">
        <v>10931</v>
      </c>
      <c r="D16" s="129">
        <f t="shared" si="0"/>
        <v>-6566</v>
      </c>
      <c r="E16" s="130"/>
      <c r="F16" s="129"/>
      <c r="G16" s="129">
        <v>-1075</v>
      </c>
      <c r="H16" s="129">
        <v>32</v>
      </c>
      <c r="I16" s="130"/>
      <c r="J16" s="130"/>
      <c r="K16" s="129"/>
      <c r="L16" s="130"/>
      <c r="M16" s="130">
        <v>-63</v>
      </c>
      <c r="N16" s="130"/>
      <c r="O16" s="130"/>
      <c r="P16" s="130"/>
      <c r="Q16" s="130">
        <v>-4137</v>
      </c>
      <c r="R16" s="130"/>
      <c r="S16" s="130">
        <v>-1323</v>
      </c>
      <c r="T16" s="129">
        <f t="shared" si="1"/>
        <v>4365</v>
      </c>
      <c r="U16" s="129">
        <v>1514</v>
      </c>
      <c r="V16" s="129">
        <f t="shared" si="2"/>
        <v>2851</v>
      </c>
      <c r="W16" s="129">
        <f t="shared" si="3"/>
        <v>2851</v>
      </c>
    </row>
    <row r="17" ht="15" customHeight="1" spans="1:23">
      <c r="A17" s="127">
        <v>21301</v>
      </c>
      <c r="B17" s="128" t="s">
        <v>977</v>
      </c>
      <c r="C17" s="129">
        <v>4195</v>
      </c>
      <c r="D17" s="129">
        <f t="shared" si="0"/>
        <v>-3189</v>
      </c>
      <c r="E17" s="130"/>
      <c r="F17" s="129"/>
      <c r="G17" s="129">
        <v>-1075</v>
      </c>
      <c r="H17" s="129">
        <v>30</v>
      </c>
      <c r="I17" s="130"/>
      <c r="J17" s="130"/>
      <c r="K17" s="130"/>
      <c r="L17" s="130"/>
      <c r="M17" s="129"/>
      <c r="N17" s="129"/>
      <c r="O17" s="130"/>
      <c r="P17" s="130"/>
      <c r="Q17" s="130">
        <v>-821</v>
      </c>
      <c r="R17" s="130"/>
      <c r="S17" s="130">
        <v>-1323</v>
      </c>
      <c r="T17" s="129">
        <f t="shared" si="1"/>
        <v>1006</v>
      </c>
      <c r="U17" s="129">
        <v>454</v>
      </c>
      <c r="V17" s="129">
        <f t="shared" si="2"/>
        <v>552</v>
      </c>
      <c r="W17" s="129">
        <f t="shared" si="3"/>
        <v>552</v>
      </c>
    </row>
    <row r="18" ht="15" customHeight="1" spans="1:23">
      <c r="A18" s="127">
        <v>21302</v>
      </c>
      <c r="B18" s="128" t="s">
        <v>1532</v>
      </c>
      <c r="C18" s="129">
        <v>3232</v>
      </c>
      <c r="D18" s="129">
        <f t="shared" si="0"/>
        <v>-739</v>
      </c>
      <c r="E18" s="130"/>
      <c r="F18" s="130"/>
      <c r="G18" s="129"/>
      <c r="H18" s="130">
        <v>1</v>
      </c>
      <c r="I18" s="130"/>
      <c r="J18" s="130"/>
      <c r="K18" s="130"/>
      <c r="L18" s="130"/>
      <c r="M18" s="130"/>
      <c r="N18" s="130"/>
      <c r="O18" s="130"/>
      <c r="P18" s="130"/>
      <c r="Q18" s="130">
        <v>-740</v>
      </c>
      <c r="R18" s="130"/>
      <c r="S18" s="130"/>
      <c r="T18" s="129">
        <f t="shared" si="1"/>
        <v>2493</v>
      </c>
      <c r="U18" s="129">
        <v>749</v>
      </c>
      <c r="V18" s="129">
        <f t="shared" si="2"/>
        <v>1744</v>
      </c>
      <c r="W18" s="129">
        <f t="shared" si="3"/>
        <v>1744</v>
      </c>
    </row>
    <row r="19" ht="15" customHeight="1" spans="1:23">
      <c r="A19" s="127">
        <v>21303</v>
      </c>
      <c r="B19" s="128" t="s">
        <v>1533</v>
      </c>
      <c r="C19" s="129">
        <v>490</v>
      </c>
      <c r="D19" s="129">
        <f t="shared" si="0"/>
        <v>-326</v>
      </c>
      <c r="E19" s="130"/>
      <c r="F19" s="130"/>
      <c r="G19" s="129"/>
      <c r="H19" s="129"/>
      <c r="I19" s="130"/>
      <c r="J19" s="130"/>
      <c r="K19" s="129"/>
      <c r="L19" s="130"/>
      <c r="M19" s="130"/>
      <c r="N19" s="130"/>
      <c r="O19" s="130"/>
      <c r="P19" s="130"/>
      <c r="Q19" s="130">
        <v>-326</v>
      </c>
      <c r="R19" s="130"/>
      <c r="S19" s="130"/>
      <c r="T19" s="129">
        <f t="shared" si="1"/>
        <v>164</v>
      </c>
      <c r="U19" s="129">
        <v>120</v>
      </c>
      <c r="V19" s="129">
        <f t="shared" si="2"/>
        <v>44</v>
      </c>
      <c r="W19" s="129">
        <f t="shared" si="3"/>
        <v>44</v>
      </c>
    </row>
    <row r="20" ht="15" customHeight="1" spans="1:23">
      <c r="A20" s="127">
        <v>21305</v>
      </c>
      <c r="B20" s="128" t="s">
        <v>1534</v>
      </c>
      <c r="C20" s="129">
        <v>40</v>
      </c>
      <c r="D20" s="129">
        <f t="shared" si="0"/>
        <v>-34</v>
      </c>
      <c r="E20" s="130"/>
      <c r="F20" s="130"/>
      <c r="G20" s="130"/>
      <c r="H20" s="130"/>
      <c r="I20" s="130"/>
      <c r="J20" s="130"/>
      <c r="K20" s="130"/>
      <c r="L20" s="130"/>
      <c r="M20" s="130">
        <v>-34</v>
      </c>
      <c r="N20" s="130"/>
      <c r="O20" s="130"/>
      <c r="P20" s="130"/>
      <c r="Q20" s="130"/>
      <c r="R20" s="130"/>
      <c r="S20" s="130"/>
      <c r="T20" s="129">
        <f t="shared" si="1"/>
        <v>6</v>
      </c>
      <c r="U20" s="129">
        <v>6</v>
      </c>
      <c r="V20" s="129">
        <f t="shared" si="2"/>
        <v>0</v>
      </c>
      <c r="W20" s="129">
        <f t="shared" si="3"/>
        <v>0</v>
      </c>
    </row>
    <row r="21" ht="15" customHeight="1" spans="1:23">
      <c r="A21" s="127">
        <v>21307</v>
      </c>
      <c r="B21" s="128" t="s">
        <v>1535</v>
      </c>
      <c r="C21" s="129">
        <v>1725</v>
      </c>
      <c r="D21" s="129">
        <f t="shared" si="0"/>
        <v>-1543</v>
      </c>
      <c r="E21" s="130"/>
      <c r="F21" s="130"/>
      <c r="G21" s="129"/>
      <c r="H21" s="129"/>
      <c r="I21" s="130"/>
      <c r="J21" s="130"/>
      <c r="K21" s="130"/>
      <c r="L21" s="130"/>
      <c r="M21" s="129"/>
      <c r="N21" s="129"/>
      <c r="O21" s="130"/>
      <c r="P21" s="130"/>
      <c r="Q21" s="130">
        <v>-1543</v>
      </c>
      <c r="R21" s="130"/>
      <c r="S21" s="130"/>
      <c r="T21" s="129">
        <f t="shared" si="1"/>
        <v>182</v>
      </c>
      <c r="U21" s="129">
        <v>182</v>
      </c>
      <c r="V21" s="129">
        <f t="shared" si="2"/>
        <v>0</v>
      </c>
      <c r="W21" s="129">
        <f t="shared" si="3"/>
        <v>0</v>
      </c>
    </row>
    <row r="22" ht="15" customHeight="1" spans="1:23">
      <c r="A22" s="127">
        <v>21308</v>
      </c>
      <c r="B22" s="128" t="s">
        <v>1536</v>
      </c>
      <c r="C22" s="129">
        <v>1215</v>
      </c>
      <c r="D22" s="129">
        <f t="shared" si="0"/>
        <v>-706</v>
      </c>
      <c r="E22" s="130"/>
      <c r="F22" s="130"/>
      <c r="G22" s="129"/>
      <c r="H22" s="130">
        <v>1</v>
      </c>
      <c r="I22" s="130"/>
      <c r="J22" s="130"/>
      <c r="K22" s="130"/>
      <c r="L22" s="130"/>
      <c r="M22" s="129"/>
      <c r="N22" s="129"/>
      <c r="O22" s="130"/>
      <c r="P22" s="130"/>
      <c r="Q22" s="130">
        <v>-707</v>
      </c>
      <c r="R22" s="130"/>
      <c r="S22" s="130"/>
      <c r="T22" s="129">
        <f t="shared" si="1"/>
        <v>509</v>
      </c>
      <c r="U22" s="129"/>
      <c r="V22" s="129">
        <f t="shared" si="2"/>
        <v>509</v>
      </c>
      <c r="W22" s="129">
        <f t="shared" si="3"/>
        <v>509</v>
      </c>
    </row>
    <row r="23" ht="15" customHeight="1" spans="1:23">
      <c r="A23" s="127">
        <v>21309</v>
      </c>
      <c r="B23" s="128" t="s">
        <v>1537</v>
      </c>
      <c r="C23" s="130">
        <v>2</v>
      </c>
      <c r="D23" s="129">
        <f t="shared" si="0"/>
        <v>-1</v>
      </c>
      <c r="E23" s="130"/>
      <c r="F23" s="130"/>
      <c r="G23" s="129"/>
      <c r="H23" s="130"/>
      <c r="I23" s="130"/>
      <c r="J23" s="130"/>
      <c r="K23" s="130"/>
      <c r="L23" s="130"/>
      <c r="M23" s="129">
        <v>-1</v>
      </c>
      <c r="N23" s="129"/>
      <c r="O23" s="130"/>
      <c r="P23" s="130"/>
      <c r="Q23" s="130"/>
      <c r="R23" s="130"/>
      <c r="S23" s="130"/>
      <c r="T23" s="129">
        <f t="shared" si="1"/>
        <v>1</v>
      </c>
      <c r="U23" s="130"/>
      <c r="V23" s="129">
        <f t="shared" si="2"/>
        <v>1</v>
      </c>
      <c r="W23" s="129">
        <f t="shared" si="3"/>
        <v>1</v>
      </c>
    </row>
    <row r="24" ht="15" customHeight="1" spans="1:23">
      <c r="A24" s="127">
        <v>21399</v>
      </c>
      <c r="B24" s="128" t="s">
        <v>1538</v>
      </c>
      <c r="C24" s="129">
        <v>32</v>
      </c>
      <c r="D24" s="129">
        <f t="shared" si="0"/>
        <v>-28</v>
      </c>
      <c r="E24" s="130"/>
      <c r="F24" s="129"/>
      <c r="G24" s="130"/>
      <c r="H24" s="130"/>
      <c r="I24" s="130"/>
      <c r="J24" s="130"/>
      <c r="K24" s="130"/>
      <c r="L24" s="130"/>
      <c r="M24" s="130">
        <v>-28</v>
      </c>
      <c r="N24" s="130"/>
      <c r="O24" s="130"/>
      <c r="P24" s="130"/>
      <c r="Q24" s="130"/>
      <c r="R24" s="130"/>
      <c r="S24" s="130"/>
      <c r="T24" s="129">
        <f t="shared" si="1"/>
        <v>4</v>
      </c>
      <c r="U24" s="129">
        <v>3</v>
      </c>
      <c r="V24" s="129">
        <f t="shared" si="2"/>
        <v>1</v>
      </c>
      <c r="W24" s="129">
        <f t="shared" si="3"/>
        <v>1</v>
      </c>
    </row>
    <row r="25" ht="15" customHeight="1" spans="1:23">
      <c r="A25" s="127">
        <v>214</v>
      </c>
      <c r="B25" s="131" t="s">
        <v>836</v>
      </c>
      <c r="C25" s="129">
        <v>2718</v>
      </c>
      <c r="D25" s="129">
        <f t="shared" si="0"/>
        <v>-720</v>
      </c>
      <c r="E25" s="130"/>
      <c r="F25" s="130"/>
      <c r="G25" s="129">
        <v>-20</v>
      </c>
      <c r="H25" s="129"/>
      <c r="I25" s="130"/>
      <c r="J25" s="130"/>
      <c r="K25" s="130"/>
      <c r="L25" s="130"/>
      <c r="M25" s="129">
        <v>-325</v>
      </c>
      <c r="N25" s="129"/>
      <c r="O25" s="130"/>
      <c r="P25" s="130"/>
      <c r="Q25" s="130">
        <v>-375</v>
      </c>
      <c r="R25" s="130"/>
      <c r="S25" s="130"/>
      <c r="T25" s="129">
        <f t="shared" si="1"/>
        <v>1998</v>
      </c>
      <c r="U25" s="129">
        <v>905</v>
      </c>
      <c r="V25" s="129">
        <f t="shared" si="2"/>
        <v>1093</v>
      </c>
      <c r="W25" s="129">
        <f t="shared" si="3"/>
        <v>1093</v>
      </c>
    </row>
    <row r="26" ht="15" customHeight="1" spans="1:23">
      <c r="A26" s="127">
        <v>21401</v>
      </c>
      <c r="B26" s="128" t="s">
        <v>1539</v>
      </c>
      <c r="C26" s="129">
        <v>2718</v>
      </c>
      <c r="D26" s="129">
        <f t="shared" si="0"/>
        <v>-720</v>
      </c>
      <c r="E26" s="130"/>
      <c r="F26" s="130"/>
      <c r="G26" s="129">
        <v>-20</v>
      </c>
      <c r="H26" s="129"/>
      <c r="I26" s="130"/>
      <c r="J26" s="130"/>
      <c r="K26" s="130"/>
      <c r="L26" s="130"/>
      <c r="M26" s="129">
        <v>-325</v>
      </c>
      <c r="N26" s="129"/>
      <c r="O26" s="130"/>
      <c r="P26" s="129"/>
      <c r="Q26" s="130">
        <v>-375</v>
      </c>
      <c r="R26" s="130"/>
      <c r="S26" s="130"/>
      <c r="T26" s="129">
        <f t="shared" si="1"/>
        <v>1998</v>
      </c>
      <c r="U26" s="129">
        <v>905</v>
      </c>
      <c r="V26" s="129">
        <f t="shared" si="2"/>
        <v>1093</v>
      </c>
      <c r="W26" s="129">
        <f t="shared" si="3"/>
        <v>1093</v>
      </c>
    </row>
    <row r="27" ht="15" customHeight="1" spans="1:23">
      <c r="A27" s="127">
        <v>21402</v>
      </c>
      <c r="B27" s="128" t="s">
        <v>1540</v>
      </c>
      <c r="C27" s="130"/>
      <c r="D27" s="129">
        <f t="shared" si="0"/>
        <v>0</v>
      </c>
      <c r="E27" s="130"/>
      <c r="F27" s="130"/>
      <c r="G27" s="129"/>
      <c r="H27" s="130"/>
      <c r="I27" s="130"/>
      <c r="J27" s="130"/>
      <c r="K27" s="130"/>
      <c r="L27" s="130"/>
      <c r="M27" s="130"/>
      <c r="N27" s="130"/>
      <c r="O27" s="130"/>
      <c r="P27" s="130"/>
      <c r="Q27" s="130"/>
      <c r="R27" s="130"/>
      <c r="S27" s="130"/>
      <c r="T27" s="129">
        <f t="shared" si="1"/>
        <v>0</v>
      </c>
      <c r="U27" s="129"/>
      <c r="V27" s="129">
        <f t="shared" si="2"/>
        <v>0</v>
      </c>
      <c r="W27" s="129">
        <f t="shared" si="3"/>
        <v>0</v>
      </c>
    </row>
    <row r="28" ht="15" customHeight="1" spans="1:23">
      <c r="A28" s="127">
        <v>21403</v>
      </c>
      <c r="B28" s="128" t="s">
        <v>1541</v>
      </c>
      <c r="C28" s="129"/>
      <c r="D28" s="129">
        <f t="shared" si="0"/>
        <v>0</v>
      </c>
      <c r="E28" s="130"/>
      <c r="F28" s="130"/>
      <c r="G28" s="130"/>
      <c r="H28" s="130"/>
      <c r="I28" s="130"/>
      <c r="J28" s="130"/>
      <c r="K28" s="130"/>
      <c r="L28" s="130"/>
      <c r="M28" s="130"/>
      <c r="N28" s="130"/>
      <c r="O28" s="130"/>
      <c r="P28" s="130"/>
      <c r="Q28" s="130"/>
      <c r="R28" s="130"/>
      <c r="S28" s="130"/>
      <c r="T28" s="129">
        <f t="shared" si="1"/>
        <v>0</v>
      </c>
      <c r="U28" s="129"/>
      <c r="V28" s="129">
        <f t="shared" si="2"/>
        <v>0</v>
      </c>
      <c r="W28" s="129">
        <f t="shared" si="3"/>
        <v>0</v>
      </c>
    </row>
    <row r="29" ht="15" customHeight="1" spans="1:23">
      <c r="A29" s="127">
        <v>21404</v>
      </c>
      <c r="B29" s="128" t="s">
        <v>1542</v>
      </c>
      <c r="C29" s="129"/>
      <c r="D29" s="129">
        <f t="shared" si="0"/>
        <v>0</v>
      </c>
      <c r="E29" s="130"/>
      <c r="F29" s="130"/>
      <c r="G29" s="130"/>
      <c r="H29" s="130"/>
      <c r="I29" s="130"/>
      <c r="J29" s="130"/>
      <c r="K29" s="130"/>
      <c r="L29" s="130"/>
      <c r="M29" s="129"/>
      <c r="N29" s="129"/>
      <c r="O29" s="130"/>
      <c r="P29" s="130"/>
      <c r="Q29" s="130"/>
      <c r="R29" s="130"/>
      <c r="S29" s="130"/>
      <c r="T29" s="129">
        <f t="shared" si="1"/>
        <v>0</v>
      </c>
      <c r="U29" s="129"/>
      <c r="V29" s="129">
        <f t="shared" si="2"/>
        <v>0</v>
      </c>
      <c r="W29" s="129">
        <f t="shared" si="3"/>
        <v>0</v>
      </c>
    </row>
    <row r="30" ht="15" customHeight="1" spans="1:23">
      <c r="A30" s="127">
        <v>21405</v>
      </c>
      <c r="B30" s="128" t="s">
        <v>1543</v>
      </c>
      <c r="C30" s="129"/>
      <c r="D30" s="129">
        <f t="shared" si="0"/>
        <v>0</v>
      </c>
      <c r="E30" s="130"/>
      <c r="F30" s="130"/>
      <c r="G30" s="130"/>
      <c r="H30" s="130"/>
      <c r="I30" s="130"/>
      <c r="J30" s="130"/>
      <c r="K30" s="130"/>
      <c r="L30" s="130"/>
      <c r="M30" s="129"/>
      <c r="N30" s="129"/>
      <c r="O30" s="130"/>
      <c r="P30" s="130"/>
      <c r="Q30" s="130"/>
      <c r="R30" s="130"/>
      <c r="S30" s="130"/>
      <c r="T30" s="129">
        <f t="shared" si="1"/>
        <v>0</v>
      </c>
      <c r="U30" s="129"/>
      <c r="V30" s="129">
        <f t="shared" si="2"/>
        <v>0</v>
      </c>
      <c r="W30" s="129">
        <f t="shared" si="3"/>
        <v>0</v>
      </c>
    </row>
    <row r="31" ht="15" customHeight="1" spans="1:23">
      <c r="A31" s="127">
        <v>21406</v>
      </c>
      <c r="B31" s="128" t="s">
        <v>1544</v>
      </c>
      <c r="C31" s="130"/>
      <c r="D31" s="129">
        <f t="shared" si="0"/>
        <v>0</v>
      </c>
      <c r="E31" s="130"/>
      <c r="F31" s="130"/>
      <c r="G31" s="130"/>
      <c r="H31" s="130"/>
      <c r="I31" s="130"/>
      <c r="J31" s="130"/>
      <c r="K31" s="130"/>
      <c r="L31" s="130"/>
      <c r="M31" s="129"/>
      <c r="N31" s="129"/>
      <c r="O31" s="130"/>
      <c r="P31" s="130"/>
      <c r="Q31" s="130"/>
      <c r="R31" s="130"/>
      <c r="S31" s="130"/>
      <c r="T31" s="129">
        <f t="shared" si="1"/>
        <v>0</v>
      </c>
      <c r="U31" s="129"/>
      <c r="V31" s="129">
        <f t="shared" si="2"/>
        <v>0</v>
      </c>
      <c r="W31" s="129">
        <f t="shared" si="3"/>
        <v>0</v>
      </c>
    </row>
    <row r="32" ht="15" customHeight="1" spans="1:23">
      <c r="A32" s="127">
        <v>21499</v>
      </c>
      <c r="B32" s="128" t="s">
        <v>1545</v>
      </c>
      <c r="C32" s="129"/>
      <c r="D32" s="129">
        <f t="shared" si="0"/>
        <v>0</v>
      </c>
      <c r="E32" s="130"/>
      <c r="F32" s="130"/>
      <c r="G32" s="130"/>
      <c r="H32" s="130"/>
      <c r="I32" s="130"/>
      <c r="J32" s="130"/>
      <c r="K32" s="130"/>
      <c r="L32" s="130"/>
      <c r="M32" s="129"/>
      <c r="N32" s="129"/>
      <c r="O32" s="130"/>
      <c r="P32" s="130"/>
      <c r="Q32" s="130"/>
      <c r="R32" s="130"/>
      <c r="S32" s="130"/>
      <c r="T32" s="129">
        <f t="shared" si="1"/>
        <v>0</v>
      </c>
      <c r="U32" s="129"/>
      <c r="V32" s="129">
        <f t="shared" si="2"/>
        <v>0</v>
      </c>
      <c r="W32" s="129">
        <f t="shared" si="3"/>
        <v>0</v>
      </c>
    </row>
    <row r="33" ht="15" customHeight="1" spans="1:23">
      <c r="A33" s="127">
        <v>215</v>
      </c>
      <c r="B33" s="131" t="s">
        <v>883</v>
      </c>
      <c r="C33" s="129">
        <v>24312</v>
      </c>
      <c r="D33" s="129">
        <f t="shared" si="0"/>
        <v>-2772</v>
      </c>
      <c r="E33" s="130"/>
      <c r="F33" s="130"/>
      <c r="G33" s="129">
        <v>4923</v>
      </c>
      <c r="H33" s="129">
        <v>4565</v>
      </c>
      <c r="I33" s="130"/>
      <c r="J33" s="130"/>
      <c r="K33" s="130"/>
      <c r="L33" s="130"/>
      <c r="M33" s="129">
        <v>-1749</v>
      </c>
      <c r="N33" s="129">
        <v>-10511</v>
      </c>
      <c r="O33" s="130"/>
      <c r="P33" s="130"/>
      <c r="Q33" s="130"/>
      <c r="R33" s="130"/>
      <c r="S33" s="130"/>
      <c r="T33" s="129">
        <f t="shared" si="1"/>
        <v>21540</v>
      </c>
      <c r="U33" s="129">
        <v>11674</v>
      </c>
      <c r="V33" s="129">
        <f t="shared" si="2"/>
        <v>9866</v>
      </c>
      <c r="W33" s="129">
        <f t="shared" si="3"/>
        <v>9866</v>
      </c>
    </row>
    <row r="34" ht="15" customHeight="1" spans="1:23">
      <c r="A34" s="127">
        <v>21501</v>
      </c>
      <c r="B34" s="128" t="s">
        <v>1546</v>
      </c>
      <c r="C34" s="130"/>
      <c r="D34" s="129">
        <f t="shared" si="0"/>
        <v>0</v>
      </c>
      <c r="E34" s="130"/>
      <c r="F34" s="130"/>
      <c r="G34" s="130"/>
      <c r="H34" s="130"/>
      <c r="I34" s="130"/>
      <c r="J34" s="130"/>
      <c r="K34" s="130"/>
      <c r="L34" s="130"/>
      <c r="M34" s="130"/>
      <c r="N34" s="130"/>
      <c r="O34" s="130"/>
      <c r="P34" s="130"/>
      <c r="Q34" s="130"/>
      <c r="R34" s="130"/>
      <c r="S34" s="130"/>
      <c r="T34" s="129">
        <f t="shared" si="1"/>
        <v>0</v>
      </c>
      <c r="U34" s="130"/>
      <c r="V34" s="129">
        <f t="shared" si="2"/>
        <v>0</v>
      </c>
      <c r="W34" s="129">
        <f t="shared" si="3"/>
        <v>0</v>
      </c>
    </row>
    <row r="35" ht="15" customHeight="1" spans="1:23">
      <c r="A35" s="127">
        <v>21502</v>
      </c>
      <c r="B35" s="128" t="s">
        <v>1547</v>
      </c>
      <c r="C35" s="129">
        <v>2400</v>
      </c>
      <c r="D35" s="129">
        <f t="shared" si="0"/>
        <v>5508</v>
      </c>
      <c r="E35" s="130"/>
      <c r="F35" s="130"/>
      <c r="G35" s="130">
        <v>3801</v>
      </c>
      <c r="H35" s="130">
        <v>1593</v>
      </c>
      <c r="I35" s="130"/>
      <c r="J35" s="130"/>
      <c r="K35" s="130"/>
      <c r="L35" s="130"/>
      <c r="M35" s="129">
        <v>114</v>
      </c>
      <c r="N35" s="129"/>
      <c r="O35" s="130"/>
      <c r="P35" s="130"/>
      <c r="Q35" s="130"/>
      <c r="R35" s="130"/>
      <c r="S35" s="130"/>
      <c r="T35" s="129">
        <f t="shared" si="1"/>
        <v>7908</v>
      </c>
      <c r="U35" s="129">
        <v>1734</v>
      </c>
      <c r="V35" s="129">
        <f t="shared" si="2"/>
        <v>6174</v>
      </c>
      <c r="W35" s="129">
        <f t="shared" si="3"/>
        <v>6174</v>
      </c>
    </row>
    <row r="36" ht="15" customHeight="1" spans="1:23">
      <c r="A36" s="127">
        <v>21503</v>
      </c>
      <c r="B36" s="128" t="s">
        <v>1548</v>
      </c>
      <c r="C36" s="130"/>
      <c r="D36" s="129">
        <f t="shared" si="0"/>
        <v>0</v>
      </c>
      <c r="E36" s="130"/>
      <c r="F36" s="130"/>
      <c r="G36" s="130"/>
      <c r="H36" s="130"/>
      <c r="I36" s="130"/>
      <c r="J36" s="130"/>
      <c r="K36" s="130"/>
      <c r="L36" s="130"/>
      <c r="M36" s="130"/>
      <c r="N36" s="130"/>
      <c r="O36" s="130"/>
      <c r="P36" s="130"/>
      <c r="Q36" s="130"/>
      <c r="R36" s="130"/>
      <c r="S36" s="130"/>
      <c r="T36" s="129">
        <f t="shared" si="1"/>
        <v>0</v>
      </c>
      <c r="U36" s="130"/>
      <c r="V36" s="129">
        <f t="shared" si="2"/>
        <v>0</v>
      </c>
      <c r="W36" s="129">
        <f t="shared" si="3"/>
        <v>0</v>
      </c>
    </row>
    <row r="37" ht="15" customHeight="1" spans="1:23">
      <c r="A37" s="127">
        <v>21505</v>
      </c>
      <c r="B37" s="128" t="s">
        <v>1549</v>
      </c>
      <c r="C37" s="129"/>
      <c r="D37" s="129">
        <f t="shared" si="0"/>
        <v>0</v>
      </c>
      <c r="E37" s="130"/>
      <c r="F37" s="130"/>
      <c r="G37" s="130"/>
      <c r="H37" s="130"/>
      <c r="I37" s="130"/>
      <c r="J37" s="130"/>
      <c r="K37" s="130"/>
      <c r="L37" s="130"/>
      <c r="M37" s="129"/>
      <c r="N37" s="129"/>
      <c r="O37" s="130"/>
      <c r="P37" s="130"/>
      <c r="Q37" s="130"/>
      <c r="R37" s="130"/>
      <c r="S37" s="130"/>
      <c r="T37" s="129">
        <f t="shared" si="1"/>
        <v>0</v>
      </c>
      <c r="U37" s="129"/>
      <c r="V37" s="129">
        <f t="shared" si="2"/>
        <v>0</v>
      </c>
      <c r="W37" s="129">
        <f t="shared" si="3"/>
        <v>0</v>
      </c>
    </row>
    <row r="38" ht="15" customHeight="1" spans="1:23">
      <c r="A38" s="127">
        <v>21507</v>
      </c>
      <c r="B38" s="128" t="s">
        <v>1550</v>
      </c>
      <c r="C38" s="129"/>
      <c r="D38" s="129">
        <f t="shared" si="0"/>
        <v>0</v>
      </c>
      <c r="E38" s="130"/>
      <c r="F38" s="130"/>
      <c r="G38" s="130"/>
      <c r="H38" s="129"/>
      <c r="I38" s="130"/>
      <c r="J38" s="130"/>
      <c r="K38" s="130"/>
      <c r="L38" s="130"/>
      <c r="M38" s="129"/>
      <c r="N38" s="129"/>
      <c r="O38" s="130"/>
      <c r="P38" s="130"/>
      <c r="Q38" s="130"/>
      <c r="R38" s="130"/>
      <c r="S38" s="130"/>
      <c r="T38" s="129">
        <f t="shared" si="1"/>
        <v>0</v>
      </c>
      <c r="U38" s="129"/>
      <c r="V38" s="129">
        <f t="shared" si="2"/>
        <v>0</v>
      </c>
      <c r="W38" s="129">
        <f t="shared" si="3"/>
        <v>0</v>
      </c>
    </row>
    <row r="39" ht="15" customHeight="1" spans="1:23">
      <c r="A39" s="127">
        <v>21508</v>
      </c>
      <c r="B39" s="128" t="s">
        <v>1551</v>
      </c>
      <c r="C39" s="129">
        <v>12797</v>
      </c>
      <c r="D39" s="129">
        <f t="shared" si="0"/>
        <v>-6133</v>
      </c>
      <c r="E39" s="130"/>
      <c r="F39" s="130"/>
      <c r="G39" s="130">
        <v>120</v>
      </c>
      <c r="H39" s="130"/>
      <c r="I39" s="130"/>
      <c r="J39" s="130"/>
      <c r="K39" s="130"/>
      <c r="L39" s="130"/>
      <c r="M39" s="129"/>
      <c r="N39" s="129">
        <v>-6253</v>
      </c>
      <c r="O39" s="130"/>
      <c r="P39" s="129"/>
      <c r="Q39" s="130"/>
      <c r="R39" s="130"/>
      <c r="S39" s="130"/>
      <c r="T39" s="129">
        <f t="shared" si="1"/>
        <v>6664</v>
      </c>
      <c r="U39" s="129">
        <v>6499</v>
      </c>
      <c r="V39" s="129">
        <f t="shared" si="2"/>
        <v>165</v>
      </c>
      <c r="W39" s="129">
        <f t="shared" si="3"/>
        <v>165</v>
      </c>
    </row>
    <row r="40" ht="15" customHeight="1" spans="1:23">
      <c r="A40" s="127">
        <v>21599</v>
      </c>
      <c r="B40" s="128" t="s">
        <v>1552</v>
      </c>
      <c r="C40" s="129">
        <v>9115</v>
      </c>
      <c r="D40" s="129">
        <f t="shared" si="0"/>
        <v>-2147</v>
      </c>
      <c r="E40" s="130"/>
      <c r="F40" s="130"/>
      <c r="G40" s="129">
        <v>1002</v>
      </c>
      <c r="H40" s="129">
        <v>2972</v>
      </c>
      <c r="I40" s="130"/>
      <c r="J40" s="130"/>
      <c r="K40" s="130"/>
      <c r="L40" s="130"/>
      <c r="M40" s="130">
        <v>-1863</v>
      </c>
      <c r="N40" s="130">
        <v>-4258</v>
      </c>
      <c r="O40" s="130"/>
      <c r="P40" s="130"/>
      <c r="Q40" s="130"/>
      <c r="R40" s="130"/>
      <c r="S40" s="130"/>
      <c r="T40" s="129">
        <f t="shared" si="1"/>
        <v>6968</v>
      </c>
      <c r="U40" s="129">
        <v>3441</v>
      </c>
      <c r="V40" s="129">
        <f t="shared" si="2"/>
        <v>3527</v>
      </c>
      <c r="W40" s="129">
        <f t="shared" si="3"/>
        <v>3527</v>
      </c>
    </row>
    <row r="41" ht="15" customHeight="1" spans="1:23">
      <c r="A41" s="127">
        <v>216</v>
      </c>
      <c r="B41" s="131" t="s">
        <v>930</v>
      </c>
      <c r="C41" s="129">
        <v>2576</v>
      </c>
      <c r="D41" s="129">
        <f t="shared" si="0"/>
        <v>-1250</v>
      </c>
      <c r="E41" s="130"/>
      <c r="F41" s="130"/>
      <c r="G41" s="129">
        <v>200</v>
      </c>
      <c r="H41" s="129"/>
      <c r="I41" s="130"/>
      <c r="J41" s="130"/>
      <c r="K41" s="130"/>
      <c r="L41" s="130"/>
      <c r="M41" s="130">
        <v>-1450</v>
      </c>
      <c r="N41" s="130"/>
      <c r="O41" s="130"/>
      <c r="P41" s="130"/>
      <c r="Q41" s="130"/>
      <c r="R41" s="130"/>
      <c r="S41" s="130"/>
      <c r="T41" s="129">
        <f t="shared" si="1"/>
        <v>1326</v>
      </c>
      <c r="U41" s="129">
        <v>1008</v>
      </c>
      <c r="V41" s="129">
        <f t="shared" si="2"/>
        <v>318</v>
      </c>
      <c r="W41" s="129">
        <f t="shared" si="3"/>
        <v>318</v>
      </c>
    </row>
    <row r="42" ht="15" customHeight="1" spans="1:23">
      <c r="A42" s="127">
        <v>21602</v>
      </c>
      <c r="B42" s="128" t="s">
        <v>1553</v>
      </c>
      <c r="C42" s="129">
        <v>1506</v>
      </c>
      <c r="D42" s="129">
        <f t="shared" si="0"/>
        <v>-989</v>
      </c>
      <c r="E42" s="130"/>
      <c r="F42" s="130"/>
      <c r="G42" s="129"/>
      <c r="H42" s="130"/>
      <c r="I42" s="130"/>
      <c r="J42" s="130"/>
      <c r="K42" s="130"/>
      <c r="L42" s="130"/>
      <c r="M42" s="129">
        <v>-989</v>
      </c>
      <c r="N42" s="129"/>
      <c r="O42" s="130"/>
      <c r="P42" s="130"/>
      <c r="Q42" s="130"/>
      <c r="R42" s="130"/>
      <c r="S42" s="130"/>
      <c r="T42" s="129">
        <f t="shared" si="1"/>
        <v>517</v>
      </c>
      <c r="U42" s="129">
        <v>367</v>
      </c>
      <c r="V42" s="129">
        <f t="shared" si="2"/>
        <v>150</v>
      </c>
      <c r="W42" s="129">
        <f t="shared" si="3"/>
        <v>150</v>
      </c>
    </row>
    <row r="43" ht="15" customHeight="1" spans="1:23">
      <c r="A43" s="127">
        <v>21606</v>
      </c>
      <c r="B43" s="128" t="s">
        <v>1554</v>
      </c>
      <c r="C43" s="129">
        <v>1070</v>
      </c>
      <c r="D43" s="129">
        <f t="shared" si="0"/>
        <v>-602</v>
      </c>
      <c r="E43" s="130"/>
      <c r="F43" s="130"/>
      <c r="G43" s="129">
        <v>200</v>
      </c>
      <c r="H43" s="129"/>
      <c r="I43" s="130"/>
      <c r="J43" s="130"/>
      <c r="K43" s="130"/>
      <c r="L43" s="130"/>
      <c r="M43" s="130">
        <v>-802</v>
      </c>
      <c r="N43" s="130"/>
      <c r="O43" s="130"/>
      <c r="P43" s="130"/>
      <c r="Q43" s="130"/>
      <c r="R43" s="130"/>
      <c r="S43" s="130"/>
      <c r="T43" s="129">
        <f t="shared" si="1"/>
        <v>468</v>
      </c>
      <c r="U43" s="129">
        <v>300</v>
      </c>
      <c r="V43" s="129">
        <f t="shared" si="2"/>
        <v>168</v>
      </c>
      <c r="W43" s="129">
        <f t="shared" si="3"/>
        <v>168</v>
      </c>
    </row>
    <row r="44" ht="15" customHeight="1" spans="1:23">
      <c r="A44" s="127">
        <v>21699</v>
      </c>
      <c r="B44" s="128" t="s">
        <v>1555</v>
      </c>
      <c r="C44" s="129"/>
      <c r="D44" s="129">
        <f t="shared" si="0"/>
        <v>341</v>
      </c>
      <c r="E44" s="130"/>
      <c r="F44" s="130"/>
      <c r="G44" s="130"/>
      <c r="H44" s="129"/>
      <c r="I44" s="130"/>
      <c r="J44" s="130"/>
      <c r="K44" s="130"/>
      <c r="L44" s="130"/>
      <c r="M44" s="130">
        <v>341</v>
      </c>
      <c r="N44" s="130"/>
      <c r="O44" s="130"/>
      <c r="P44" s="130"/>
      <c r="Q44" s="130"/>
      <c r="R44" s="130"/>
      <c r="S44" s="130"/>
      <c r="T44" s="129">
        <f t="shared" si="1"/>
        <v>341</v>
      </c>
      <c r="U44" s="129">
        <v>341</v>
      </c>
      <c r="V44" s="129">
        <f t="shared" si="2"/>
        <v>0</v>
      </c>
      <c r="W44" s="129">
        <f t="shared" si="3"/>
        <v>0</v>
      </c>
    </row>
    <row r="45" ht="15" customHeight="1" spans="1:23">
      <c r="A45" s="127">
        <v>217</v>
      </c>
      <c r="B45" s="131" t="s">
        <v>944</v>
      </c>
      <c r="C45" s="129">
        <v>7071</v>
      </c>
      <c r="D45" s="129">
        <f t="shared" si="0"/>
        <v>-1466</v>
      </c>
      <c r="E45" s="130"/>
      <c r="F45" s="130"/>
      <c r="G45" s="129">
        <v>1299</v>
      </c>
      <c r="H45" s="130">
        <v>245</v>
      </c>
      <c r="I45" s="130"/>
      <c r="J45" s="130"/>
      <c r="K45" s="130"/>
      <c r="L45" s="130"/>
      <c r="M45" s="130">
        <v>-1924</v>
      </c>
      <c r="N45" s="130"/>
      <c r="O45" s="130"/>
      <c r="P45" s="129"/>
      <c r="Q45" s="130">
        <v>-1086</v>
      </c>
      <c r="R45" s="130"/>
      <c r="S45" s="130"/>
      <c r="T45" s="129">
        <f t="shared" si="1"/>
        <v>5605</v>
      </c>
      <c r="U45" s="129">
        <v>3507</v>
      </c>
      <c r="V45" s="129">
        <f t="shared" si="2"/>
        <v>2098</v>
      </c>
      <c r="W45" s="129">
        <f t="shared" si="3"/>
        <v>2098</v>
      </c>
    </row>
    <row r="46" ht="15" customHeight="1" spans="1:23">
      <c r="A46" s="127">
        <v>21701</v>
      </c>
      <c r="B46" s="128" t="s">
        <v>1556</v>
      </c>
      <c r="C46" s="130"/>
      <c r="D46" s="129">
        <f t="shared" si="0"/>
        <v>0</v>
      </c>
      <c r="E46" s="130"/>
      <c r="F46" s="130"/>
      <c r="G46" s="130"/>
      <c r="H46" s="130"/>
      <c r="I46" s="130"/>
      <c r="J46" s="130"/>
      <c r="K46" s="130"/>
      <c r="L46" s="130"/>
      <c r="M46" s="130"/>
      <c r="N46" s="130"/>
      <c r="O46" s="130"/>
      <c r="P46" s="130"/>
      <c r="Q46" s="130"/>
      <c r="R46" s="130"/>
      <c r="S46" s="130"/>
      <c r="T46" s="129">
        <f t="shared" si="1"/>
        <v>0</v>
      </c>
      <c r="U46" s="130"/>
      <c r="V46" s="129">
        <f t="shared" si="2"/>
        <v>0</v>
      </c>
      <c r="W46" s="129">
        <f t="shared" si="3"/>
        <v>0</v>
      </c>
    </row>
    <row r="47" ht="15" customHeight="1" spans="1:23">
      <c r="A47" s="127">
        <v>21702</v>
      </c>
      <c r="B47" s="128" t="s">
        <v>1557</v>
      </c>
      <c r="C47" s="130"/>
      <c r="D47" s="129">
        <f t="shared" si="0"/>
        <v>0</v>
      </c>
      <c r="E47" s="130"/>
      <c r="F47" s="130"/>
      <c r="G47" s="130"/>
      <c r="H47" s="130"/>
      <c r="I47" s="130"/>
      <c r="J47" s="130"/>
      <c r="K47" s="130"/>
      <c r="L47" s="130"/>
      <c r="M47" s="130"/>
      <c r="N47" s="130"/>
      <c r="O47" s="130"/>
      <c r="P47" s="130"/>
      <c r="Q47" s="130"/>
      <c r="R47" s="130"/>
      <c r="S47" s="130"/>
      <c r="T47" s="129">
        <f t="shared" si="1"/>
        <v>0</v>
      </c>
      <c r="U47" s="130"/>
      <c r="V47" s="129">
        <f t="shared" si="2"/>
        <v>0</v>
      </c>
      <c r="W47" s="129">
        <f t="shared" si="3"/>
        <v>0</v>
      </c>
    </row>
    <row r="48" ht="18.75" customHeight="1" spans="1:1">
      <c r="A48" s="24" t="s">
        <v>1558</v>
      </c>
    </row>
  </sheetData>
  <mergeCells count="10">
    <mergeCell ref="A1:W1"/>
    <mergeCell ref="D2:S2"/>
    <mergeCell ref="A48:W48"/>
    <mergeCell ref="A2:A3"/>
    <mergeCell ref="B2:B3"/>
    <mergeCell ref="C2:C3"/>
    <mergeCell ref="T2:T3"/>
    <mergeCell ref="U2:U3"/>
    <mergeCell ref="V2:V3"/>
    <mergeCell ref="W2:W3"/>
  </mergeCells>
  <pageMargins left="0.700694444444445" right="0.700694444444445" top="0.751388888888889" bottom="0.751388888888889" header="0.298611111111111" footer="0.298611111111111"/>
  <pageSetup paperSize="9" scale="52" fitToHeight="0" orientation="landscape" horizontalDpi="600"/>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0"/>
  <sheetViews>
    <sheetView showZeros="0" workbookViewId="0">
      <pane xSplit="2" ySplit="3" topLeftCell="C40" activePane="bottomRight" state="frozen"/>
      <selection/>
      <selection pane="topRight"/>
      <selection pane="bottomLeft"/>
      <selection pane="bottomRight" activeCell="W49" sqref="C4:W49"/>
    </sheetView>
  </sheetViews>
  <sheetFormatPr defaultColWidth="9" defaultRowHeight="14.25"/>
  <cols>
    <col min="1" max="1" width="6.825" customWidth="1"/>
    <col min="2" max="2" width="23.375" customWidth="1"/>
    <col min="3" max="3" width="8.5" customWidth="1"/>
    <col min="4" max="4" width="7.5" customWidth="1"/>
    <col min="5" max="5" width="8.375" customWidth="1"/>
    <col min="6" max="6" width="10.875" customWidth="1"/>
    <col min="7" max="7" width="10.625" customWidth="1"/>
    <col min="8" max="8" width="11.125" customWidth="1"/>
    <col min="9" max="9" width="7.125" customWidth="1"/>
    <col min="10" max="10" width="8" customWidth="1"/>
    <col min="11" max="11" width="9.75" customWidth="1"/>
    <col min="12" max="12" width="7.375" customWidth="1"/>
    <col min="13" max="13" width="7.75" customWidth="1"/>
    <col min="14" max="14" width="9.75" customWidth="1"/>
    <col min="15" max="15" width="11.375" customWidth="1"/>
    <col min="16" max="16" width="10.125" customWidth="1"/>
    <col min="17" max="17" width="11.5" customWidth="1"/>
    <col min="18" max="18" width="11.875" customWidth="1"/>
    <col min="19" max="19" width="5.625" customWidth="1"/>
    <col min="20" max="20" width="9.25" customWidth="1"/>
    <col min="21" max="21" width="7.25" customWidth="1"/>
    <col min="22" max="22" width="9.625" customWidth="1"/>
    <col min="23" max="23" width="11.625" customWidth="1"/>
  </cols>
  <sheetData>
    <row r="1" ht="45" customHeight="1" spans="1:23">
      <c r="A1" s="53" t="s">
        <v>1477</v>
      </c>
      <c r="B1" s="53"/>
      <c r="C1" s="53"/>
      <c r="D1" s="53"/>
      <c r="E1" s="53"/>
      <c r="F1" s="121"/>
      <c r="G1" s="121"/>
      <c r="H1" s="121"/>
      <c r="I1" s="121"/>
      <c r="J1" s="121"/>
      <c r="K1" s="121"/>
      <c r="L1" s="121"/>
      <c r="M1" s="121"/>
      <c r="N1" s="121"/>
      <c r="O1" s="121"/>
      <c r="P1" s="121"/>
      <c r="Q1" s="121"/>
      <c r="R1" s="121"/>
      <c r="S1" s="121"/>
      <c r="T1" s="121"/>
      <c r="U1" s="121"/>
      <c r="V1" s="121"/>
      <c r="W1" s="121"/>
    </row>
    <row r="2" ht="10" customHeight="1" spans="1:23">
      <c r="A2" s="122" t="s">
        <v>1134</v>
      </c>
      <c r="B2" s="122" t="s">
        <v>1374</v>
      </c>
      <c r="C2" s="122" t="s">
        <v>1375</v>
      </c>
      <c r="D2" s="122" t="s">
        <v>1376</v>
      </c>
      <c r="E2" s="123"/>
      <c r="F2" s="124"/>
      <c r="G2" s="124"/>
      <c r="H2" s="124"/>
      <c r="I2" s="124"/>
      <c r="J2" s="124"/>
      <c r="K2" s="124"/>
      <c r="L2" s="124"/>
      <c r="M2" s="124"/>
      <c r="N2" s="124"/>
      <c r="O2" s="124"/>
      <c r="P2" s="124"/>
      <c r="Q2" s="124"/>
      <c r="R2" s="124"/>
      <c r="S2" s="124"/>
      <c r="T2" s="126" t="s">
        <v>1377</v>
      </c>
      <c r="U2" s="126" t="s">
        <v>1378</v>
      </c>
      <c r="V2" s="126" t="s">
        <v>1379</v>
      </c>
      <c r="W2" s="126" t="s">
        <v>1380</v>
      </c>
    </row>
    <row r="3" ht="16.5" customHeight="1" spans="1:23">
      <c r="A3" s="125"/>
      <c r="B3" s="125"/>
      <c r="C3" s="125"/>
      <c r="D3" s="122" t="s">
        <v>1381</v>
      </c>
      <c r="E3" s="122" t="s">
        <v>1382</v>
      </c>
      <c r="F3" s="126" t="s">
        <v>1383</v>
      </c>
      <c r="G3" s="126" t="s">
        <v>1384</v>
      </c>
      <c r="H3" s="126" t="s">
        <v>1385</v>
      </c>
      <c r="I3" s="126" t="s">
        <v>35</v>
      </c>
      <c r="J3" s="126" t="s">
        <v>1329</v>
      </c>
      <c r="K3" s="126" t="s">
        <v>1386</v>
      </c>
      <c r="L3" s="126" t="s">
        <v>1387</v>
      </c>
      <c r="M3" s="126" t="s">
        <v>1388</v>
      </c>
      <c r="N3" s="126" t="s">
        <v>1389</v>
      </c>
      <c r="O3" s="126" t="s">
        <v>1390</v>
      </c>
      <c r="P3" s="126" t="s">
        <v>1391</v>
      </c>
      <c r="Q3" s="126" t="s">
        <v>1392</v>
      </c>
      <c r="R3" s="126" t="s">
        <v>1393</v>
      </c>
      <c r="S3" s="126" t="s">
        <v>1394</v>
      </c>
      <c r="T3" s="139"/>
      <c r="U3" s="139"/>
      <c r="V3" s="139"/>
      <c r="W3" s="139"/>
    </row>
    <row r="4" ht="18" customHeight="1" spans="1:23">
      <c r="A4" s="127">
        <v>21703</v>
      </c>
      <c r="B4" s="128" t="s">
        <v>1559</v>
      </c>
      <c r="C4" s="129">
        <v>7071</v>
      </c>
      <c r="D4" s="130">
        <f>SUM(E4:S4)</f>
        <v>-1466</v>
      </c>
      <c r="E4" s="130"/>
      <c r="F4" s="130"/>
      <c r="G4" s="129">
        <v>1299</v>
      </c>
      <c r="H4" s="130">
        <v>245</v>
      </c>
      <c r="I4" s="130"/>
      <c r="J4" s="130"/>
      <c r="K4" s="130"/>
      <c r="L4" s="130"/>
      <c r="M4" s="130">
        <v>-1924</v>
      </c>
      <c r="N4" s="130"/>
      <c r="O4" s="130"/>
      <c r="P4" s="129"/>
      <c r="Q4" s="130">
        <v>-1086</v>
      </c>
      <c r="R4" s="130"/>
      <c r="S4" s="130"/>
      <c r="T4" s="129">
        <f>C4+D4</f>
        <v>5605</v>
      </c>
      <c r="U4" s="129">
        <v>3507</v>
      </c>
      <c r="V4" s="129">
        <f>T4-U4</f>
        <v>2098</v>
      </c>
      <c r="W4" s="129">
        <f>V4</f>
        <v>2098</v>
      </c>
    </row>
    <row r="5" ht="18" customHeight="1" spans="1:23">
      <c r="A5" s="127">
        <v>21704</v>
      </c>
      <c r="B5" s="128" t="s">
        <v>1560</v>
      </c>
      <c r="C5" s="130"/>
      <c r="D5" s="130">
        <f t="shared" ref="D5:D49" si="0">SUM(E5:S5)</f>
        <v>0</v>
      </c>
      <c r="E5" s="130"/>
      <c r="F5" s="130"/>
      <c r="G5" s="130"/>
      <c r="H5" s="130"/>
      <c r="I5" s="130"/>
      <c r="J5" s="130"/>
      <c r="K5" s="130"/>
      <c r="L5" s="130"/>
      <c r="M5" s="130"/>
      <c r="N5" s="130"/>
      <c r="O5" s="130"/>
      <c r="P5" s="130"/>
      <c r="Q5" s="130"/>
      <c r="R5" s="130"/>
      <c r="S5" s="130"/>
      <c r="T5" s="129">
        <f t="shared" ref="T5:T49" si="1">C5+D5</f>
        <v>0</v>
      </c>
      <c r="U5" s="130"/>
      <c r="V5" s="129">
        <f t="shared" ref="V5:V49" si="2">T5-U5</f>
        <v>0</v>
      </c>
      <c r="W5" s="129">
        <f t="shared" ref="W5:W49" si="3">V5</f>
        <v>0</v>
      </c>
    </row>
    <row r="6" ht="18" customHeight="1" spans="1:23">
      <c r="A6" s="127">
        <v>21799</v>
      </c>
      <c r="B6" s="128" t="s">
        <v>1561</v>
      </c>
      <c r="C6" s="129"/>
      <c r="D6" s="130">
        <f t="shared" si="0"/>
        <v>0</v>
      </c>
      <c r="E6" s="130"/>
      <c r="F6" s="130"/>
      <c r="G6" s="129"/>
      <c r="H6" s="130"/>
      <c r="I6" s="130"/>
      <c r="J6" s="130"/>
      <c r="K6" s="130"/>
      <c r="L6" s="130"/>
      <c r="M6" s="129"/>
      <c r="N6" s="130"/>
      <c r="O6" s="130"/>
      <c r="P6" s="130"/>
      <c r="Q6" s="130"/>
      <c r="R6" s="130"/>
      <c r="S6" s="130"/>
      <c r="T6" s="129">
        <f t="shared" si="1"/>
        <v>0</v>
      </c>
      <c r="U6" s="129"/>
      <c r="V6" s="129">
        <f t="shared" si="2"/>
        <v>0</v>
      </c>
      <c r="W6" s="129">
        <f t="shared" si="3"/>
        <v>0</v>
      </c>
    </row>
    <row r="7" ht="18" customHeight="1" spans="1:23">
      <c r="A7" s="127">
        <v>219</v>
      </c>
      <c r="B7" s="131" t="s">
        <v>971</v>
      </c>
      <c r="C7" s="130"/>
      <c r="D7" s="130">
        <f t="shared" si="0"/>
        <v>0</v>
      </c>
      <c r="E7" s="130"/>
      <c r="F7" s="130"/>
      <c r="G7" s="130"/>
      <c r="H7" s="130"/>
      <c r="I7" s="130"/>
      <c r="J7" s="130"/>
      <c r="K7" s="130"/>
      <c r="L7" s="130"/>
      <c r="M7" s="130"/>
      <c r="N7" s="130"/>
      <c r="O7" s="130"/>
      <c r="P7" s="130"/>
      <c r="Q7" s="130"/>
      <c r="R7" s="130"/>
      <c r="S7" s="130"/>
      <c r="T7" s="129">
        <f t="shared" si="1"/>
        <v>0</v>
      </c>
      <c r="U7" s="130"/>
      <c r="V7" s="129">
        <f t="shared" si="2"/>
        <v>0</v>
      </c>
      <c r="W7" s="129">
        <f t="shared" si="3"/>
        <v>0</v>
      </c>
    </row>
    <row r="8" ht="18" customHeight="1" spans="1:23">
      <c r="A8" s="127">
        <v>21901</v>
      </c>
      <c r="B8" s="128" t="s">
        <v>972</v>
      </c>
      <c r="C8" s="130"/>
      <c r="D8" s="130">
        <f t="shared" si="0"/>
        <v>0</v>
      </c>
      <c r="E8" s="130"/>
      <c r="F8" s="130"/>
      <c r="G8" s="130"/>
      <c r="H8" s="130"/>
      <c r="I8" s="130"/>
      <c r="J8" s="130"/>
      <c r="K8" s="130"/>
      <c r="L8" s="130"/>
      <c r="M8" s="130"/>
      <c r="N8" s="130"/>
      <c r="O8" s="130"/>
      <c r="P8" s="130"/>
      <c r="Q8" s="130"/>
      <c r="R8" s="130"/>
      <c r="S8" s="130"/>
      <c r="T8" s="129">
        <f t="shared" si="1"/>
        <v>0</v>
      </c>
      <c r="U8" s="130"/>
      <c r="V8" s="129">
        <f t="shared" si="2"/>
        <v>0</v>
      </c>
      <c r="W8" s="129">
        <f t="shared" si="3"/>
        <v>0</v>
      </c>
    </row>
    <row r="9" ht="18" customHeight="1" spans="1:23">
      <c r="A9" s="127">
        <v>21902</v>
      </c>
      <c r="B9" s="128" t="s">
        <v>973</v>
      </c>
      <c r="C9" s="130"/>
      <c r="D9" s="130">
        <f t="shared" si="0"/>
        <v>0</v>
      </c>
      <c r="E9" s="130"/>
      <c r="F9" s="130"/>
      <c r="G9" s="130"/>
      <c r="H9" s="130"/>
      <c r="I9" s="130"/>
      <c r="J9" s="130"/>
      <c r="K9" s="130"/>
      <c r="L9" s="130"/>
      <c r="M9" s="130"/>
      <c r="N9" s="130"/>
      <c r="O9" s="130"/>
      <c r="P9" s="130"/>
      <c r="Q9" s="130"/>
      <c r="R9" s="130"/>
      <c r="S9" s="130"/>
      <c r="T9" s="129">
        <f t="shared" si="1"/>
        <v>0</v>
      </c>
      <c r="U9" s="130"/>
      <c r="V9" s="129">
        <f t="shared" si="2"/>
        <v>0</v>
      </c>
      <c r="W9" s="129">
        <f t="shared" si="3"/>
        <v>0</v>
      </c>
    </row>
    <row r="10" ht="18" customHeight="1" spans="1:23">
      <c r="A10" s="127">
        <v>21903</v>
      </c>
      <c r="B10" s="128" t="s">
        <v>974</v>
      </c>
      <c r="C10" s="130"/>
      <c r="D10" s="130">
        <f t="shared" si="0"/>
        <v>0</v>
      </c>
      <c r="E10" s="130"/>
      <c r="F10" s="130"/>
      <c r="G10" s="130"/>
      <c r="H10" s="130"/>
      <c r="I10" s="130"/>
      <c r="J10" s="130"/>
      <c r="K10" s="130"/>
      <c r="L10" s="130"/>
      <c r="M10" s="130"/>
      <c r="N10" s="130"/>
      <c r="O10" s="130"/>
      <c r="P10" s="130"/>
      <c r="Q10" s="130"/>
      <c r="R10" s="130"/>
      <c r="S10" s="130"/>
      <c r="T10" s="129">
        <f t="shared" si="1"/>
        <v>0</v>
      </c>
      <c r="U10" s="130"/>
      <c r="V10" s="129">
        <f t="shared" si="2"/>
        <v>0</v>
      </c>
      <c r="W10" s="129">
        <f t="shared" si="3"/>
        <v>0</v>
      </c>
    </row>
    <row r="11" ht="18" customHeight="1" spans="1:23">
      <c r="A11" s="127">
        <v>21904</v>
      </c>
      <c r="B11" s="128" t="s">
        <v>975</v>
      </c>
      <c r="C11" s="130"/>
      <c r="D11" s="130">
        <f t="shared" si="0"/>
        <v>0</v>
      </c>
      <c r="E11" s="130"/>
      <c r="F11" s="130"/>
      <c r="G11" s="130"/>
      <c r="H11" s="130"/>
      <c r="I11" s="130"/>
      <c r="J11" s="130"/>
      <c r="K11" s="130"/>
      <c r="L11" s="130"/>
      <c r="M11" s="130"/>
      <c r="N11" s="130"/>
      <c r="O11" s="130"/>
      <c r="P11" s="130"/>
      <c r="Q11" s="130"/>
      <c r="R11" s="130"/>
      <c r="S11" s="130"/>
      <c r="T11" s="129">
        <f t="shared" si="1"/>
        <v>0</v>
      </c>
      <c r="U11" s="130"/>
      <c r="V11" s="129">
        <f t="shared" si="2"/>
        <v>0</v>
      </c>
      <c r="W11" s="129">
        <f t="shared" si="3"/>
        <v>0</v>
      </c>
    </row>
    <row r="12" ht="18" customHeight="1" spans="1:23">
      <c r="A12" s="127">
        <v>21905</v>
      </c>
      <c r="B12" s="128" t="s">
        <v>976</v>
      </c>
      <c r="C12" s="130"/>
      <c r="D12" s="130">
        <f t="shared" si="0"/>
        <v>0</v>
      </c>
      <c r="E12" s="130"/>
      <c r="F12" s="130"/>
      <c r="G12" s="130"/>
      <c r="H12" s="130"/>
      <c r="I12" s="130"/>
      <c r="J12" s="130"/>
      <c r="K12" s="130"/>
      <c r="L12" s="130"/>
      <c r="M12" s="130"/>
      <c r="N12" s="130"/>
      <c r="O12" s="130"/>
      <c r="P12" s="130"/>
      <c r="Q12" s="130"/>
      <c r="R12" s="130"/>
      <c r="S12" s="130"/>
      <c r="T12" s="129">
        <f t="shared" si="1"/>
        <v>0</v>
      </c>
      <c r="U12" s="130"/>
      <c r="V12" s="129">
        <f t="shared" si="2"/>
        <v>0</v>
      </c>
      <c r="W12" s="129">
        <f t="shared" si="3"/>
        <v>0</v>
      </c>
    </row>
    <row r="13" ht="18" customHeight="1" spans="1:23">
      <c r="A13" s="127">
        <v>21906</v>
      </c>
      <c r="B13" s="128" t="s">
        <v>977</v>
      </c>
      <c r="C13" s="130"/>
      <c r="D13" s="130">
        <f t="shared" si="0"/>
        <v>0</v>
      </c>
      <c r="E13" s="130"/>
      <c r="F13" s="130"/>
      <c r="G13" s="130"/>
      <c r="H13" s="130"/>
      <c r="I13" s="130"/>
      <c r="J13" s="130"/>
      <c r="K13" s="130"/>
      <c r="L13" s="130"/>
      <c r="M13" s="130"/>
      <c r="N13" s="130"/>
      <c r="O13" s="130"/>
      <c r="P13" s="130"/>
      <c r="Q13" s="130"/>
      <c r="R13" s="130"/>
      <c r="S13" s="130"/>
      <c r="T13" s="129">
        <f t="shared" si="1"/>
        <v>0</v>
      </c>
      <c r="U13" s="130"/>
      <c r="V13" s="129">
        <f t="shared" si="2"/>
        <v>0</v>
      </c>
      <c r="W13" s="129">
        <f t="shared" si="3"/>
        <v>0</v>
      </c>
    </row>
    <row r="14" ht="18" customHeight="1" spans="1:23">
      <c r="A14" s="127">
        <v>21907</v>
      </c>
      <c r="B14" s="128" t="s">
        <v>978</v>
      </c>
      <c r="C14" s="130"/>
      <c r="D14" s="130">
        <f t="shared" si="0"/>
        <v>0</v>
      </c>
      <c r="E14" s="130"/>
      <c r="F14" s="130"/>
      <c r="G14" s="130"/>
      <c r="H14" s="130"/>
      <c r="I14" s="130"/>
      <c r="J14" s="130"/>
      <c r="K14" s="130"/>
      <c r="L14" s="130"/>
      <c r="M14" s="130"/>
      <c r="N14" s="130"/>
      <c r="O14" s="130"/>
      <c r="P14" s="130"/>
      <c r="Q14" s="130"/>
      <c r="R14" s="130"/>
      <c r="S14" s="130"/>
      <c r="T14" s="129">
        <f t="shared" si="1"/>
        <v>0</v>
      </c>
      <c r="U14" s="130"/>
      <c r="V14" s="129">
        <f t="shared" si="2"/>
        <v>0</v>
      </c>
      <c r="W14" s="129">
        <f t="shared" si="3"/>
        <v>0</v>
      </c>
    </row>
    <row r="15" ht="18" customHeight="1" spans="1:23">
      <c r="A15" s="127">
        <v>21908</v>
      </c>
      <c r="B15" s="128" t="s">
        <v>979</v>
      </c>
      <c r="C15" s="130"/>
      <c r="D15" s="130">
        <f t="shared" si="0"/>
        <v>0</v>
      </c>
      <c r="E15" s="130"/>
      <c r="F15" s="130"/>
      <c r="G15" s="130"/>
      <c r="H15" s="130"/>
      <c r="I15" s="130"/>
      <c r="J15" s="130"/>
      <c r="K15" s="130"/>
      <c r="L15" s="130"/>
      <c r="M15" s="130"/>
      <c r="N15" s="130"/>
      <c r="O15" s="130"/>
      <c r="P15" s="130"/>
      <c r="Q15" s="130"/>
      <c r="R15" s="130"/>
      <c r="S15" s="130"/>
      <c r="T15" s="129">
        <f t="shared" si="1"/>
        <v>0</v>
      </c>
      <c r="U15" s="130"/>
      <c r="V15" s="129">
        <f t="shared" si="2"/>
        <v>0</v>
      </c>
      <c r="W15" s="129">
        <f t="shared" si="3"/>
        <v>0</v>
      </c>
    </row>
    <row r="16" ht="18" customHeight="1" spans="1:23">
      <c r="A16" s="127">
        <v>21999</v>
      </c>
      <c r="B16" s="128" t="s">
        <v>980</v>
      </c>
      <c r="C16" s="130"/>
      <c r="D16" s="130">
        <f t="shared" si="0"/>
        <v>0</v>
      </c>
      <c r="E16" s="130"/>
      <c r="F16" s="130"/>
      <c r="G16" s="130"/>
      <c r="H16" s="130"/>
      <c r="I16" s="130"/>
      <c r="J16" s="130"/>
      <c r="K16" s="130"/>
      <c r="L16" s="130"/>
      <c r="M16" s="130"/>
      <c r="N16" s="130"/>
      <c r="O16" s="130"/>
      <c r="P16" s="130"/>
      <c r="Q16" s="130"/>
      <c r="R16" s="130"/>
      <c r="S16" s="130"/>
      <c r="T16" s="129">
        <f t="shared" si="1"/>
        <v>0</v>
      </c>
      <c r="U16" s="130"/>
      <c r="V16" s="129">
        <f t="shared" si="2"/>
        <v>0</v>
      </c>
      <c r="W16" s="129">
        <f t="shared" si="3"/>
        <v>0</v>
      </c>
    </row>
    <row r="17" ht="18" customHeight="1" spans="1:23">
      <c r="A17" s="127">
        <v>220</v>
      </c>
      <c r="B17" s="131" t="s">
        <v>981</v>
      </c>
      <c r="C17" s="129">
        <v>18</v>
      </c>
      <c r="D17" s="130">
        <f t="shared" si="0"/>
        <v>358</v>
      </c>
      <c r="E17" s="130"/>
      <c r="F17" s="130"/>
      <c r="G17" s="129">
        <v>257</v>
      </c>
      <c r="H17" s="130"/>
      <c r="I17" s="130"/>
      <c r="J17" s="130"/>
      <c r="K17" s="130"/>
      <c r="L17" s="130"/>
      <c r="M17" s="129">
        <v>101</v>
      </c>
      <c r="N17" s="130"/>
      <c r="O17" s="130"/>
      <c r="P17" s="130"/>
      <c r="Q17" s="130"/>
      <c r="R17" s="130"/>
      <c r="S17" s="130"/>
      <c r="T17" s="129">
        <f t="shared" si="1"/>
        <v>376</v>
      </c>
      <c r="U17" s="129">
        <v>119</v>
      </c>
      <c r="V17" s="129">
        <f t="shared" si="2"/>
        <v>257</v>
      </c>
      <c r="W17" s="129">
        <f t="shared" si="3"/>
        <v>257</v>
      </c>
    </row>
    <row r="18" ht="18" customHeight="1" spans="1:23">
      <c r="A18" s="127">
        <v>22001</v>
      </c>
      <c r="B18" s="128" t="s">
        <v>1562</v>
      </c>
      <c r="C18" s="129">
        <v>18</v>
      </c>
      <c r="D18" s="130">
        <f t="shared" si="0"/>
        <v>358</v>
      </c>
      <c r="E18" s="130"/>
      <c r="F18" s="130"/>
      <c r="G18" s="129">
        <v>257</v>
      </c>
      <c r="H18" s="130"/>
      <c r="I18" s="130"/>
      <c r="J18" s="130"/>
      <c r="K18" s="130"/>
      <c r="L18" s="130"/>
      <c r="M18" s="129">
        <v>101</v>
      </c>
      <c r="N18" s="130"/>
      <c r="O18" s="130"/>
      <c r="P18" s="130"/>
      <c r="Q18" s="130"/>
      <c r="R18" s="130"/>
      <c r="S18" s="130"/>
      <c r="T18" s="129">
        <f t="shared" si="1"/>
        <v>376</v>
      </c>
      <c r="U18" s="129">
        <v>119</v>
      </c>
      <c r="V18" s="129">
        <f t="shared" si="2"/>
        <v>257</v>
      </c>
      <c r="W18" s="129">
        <f t="shared" si="3"/>
        <v>257</v>
      </c>
    </row>
    <row r="19" ht="18" customHeight="1" spans="1:23">
      <c r="A19" s="127">
        <v>22005</v>
      </c>
      <c r="B19" s="128" t="s">
        <v>1563</v>
      </c>
      <c r="C19" s="129"/>
      <c r="D19" s="130">
        <f t="shared" si="0"/>
        <v>0</v>
      </c>
      <c r="E19" s="130"/>
      <c r="F19" s="130"/>
      <c r="G19" s="129"/>
      <c r="H19" s="130"/>
      <c r="I19" s="130"/>
      <c r="J19" s="130"/>
      <c r="K19" s="130"/>
      <c r="L19" s="130"/>
      <c r="M19" s="129"/>
      <c r="N19" s="130"/>
      <c r="O19" s="130"/>
      <c r="P19" s="130"/>
      <c r="Q19" s="130"/>
      <c r="R19" s="130"/>
      <c r="S19" s="130"/>
      <c r="T19" s="129">
        <f t="shared" si="1"/>
        <v>0</v>
      </c>
      <c r="U19" s="129"/>
      <c r="V19" s="129">
        <f t="shared" si="2"/>
        <v>0</v>
      </c>
      <c r="W19" s="129">
        <f t="shared" si="3"/>
        <v>0</v>
      </c>
    </row>
    <row r="20" ht="18" customHeight="1" spans="1:23">
      <c r="A20" s="127">
        <v>22099</v>
      </c>
      <c r="B20" s="128" t="s">
        <v>1564</v>
      </c>
      <c r="C20" s="129"/>
      <c r="D20" s="130">
        <f t="shared" si="0"/>
        <v>0</v>
      </c>
      <c r="E20" s="130"/>
      <c r="F20" s="130"/>
      <c r="G20" s="130"/>
      <c r="H20" s="130"/>
      <c r="I20" s="130"/>
      <c r="J20" s="130"/>
      <c r="K20" s="130"/>
      <c r="L20" s="130"/>
      <c r="M20" s="130"/>
      <c r="N20" s="130"/>
      <c r="O20" s="130"/>
      <c r="P20" s="129"/>
      <c r="Q20" s="130"/>
      <c r="R20" s="130"/>
      <c r="S20" s="130"/>
      <c r="T20" s="129">
        <f t="shared" si="1"/>
        <v>0</v>
      </c>
      <c r="U20" s="130"/>
      <c r="V20" s="129">
        <f t="shared" si="2"/>
        <v>0</v>
      </c>
      <c r="W20" s="129">
        <f t="shared" si="3"/>
        <v>0</v>
      </c>
    </row>
    <row r="21" ht="18" customHeight="1" spans="1:23">
      <c r="A21" s="127">
        <v>221</v>
      </c>
      <c r="B21" s="131" t="s">
        <v>1021</v>
      </c>
      <c r="C21" s="129">
        <v>16571</v>
      </c>
      <c r="D21" s="130">
        <f t="shared" si="0"/>
        <v>-9150</v>
      </c>
      <c r="E21" s="130"/>
      <c r="F21" s="130">
        <v>-1056</v>
      </c>
      <c r="G21" s="129"/>
      <c r="H21" s="130"/>
      <c r="I21" s="130"/>
      <c r="J21" s="130"/>
      <c r="K21" s="130"/>
      <c r="L21" s="130"/>
      <c r="M21" s="129"/>
      <c r="N21" s="130"/>
      <c r="O21" s="130"/>
      <c r="P21" s="130"/>
      <c r="Q21" s="130">
        <v>-8094</v>
      </c>
      <c r="R21" s="130"/>
      <c r="S21" s="130"/>
      <c r="T21" s="129">
        <f t="shared" si="1"/>
        <v>7421</v>
      </c>
      <c r="U21" s="129">
        <v>6015</v>
      </c>
      <c r="V21" s="129">
        <f t="shared" si="2"/>
        <v>1406</v>
      </c>
      <c r="W21" s="129">
        <f t="shared" si="3"/>
        <v>1406</v>
      </c>
    </row>
    <row r="22" ht="18" customHeight="1" spans="1:23">
      <c r="A22" s="127">
        <v>22101</v>
      </c>
      <c r="B22" s="128" t="s">
        <v>1565</v>
      </c>
      <c r="C22" s="129">
        <v>11524</v>
      </c>
      <c r="D22" s="130">
        <f t="shared" si="0"/>
        <v>-5101</v>
      </c>
      <c r="E22" s="130"/>
      <c r="F22" s="130">
        <v>-1056</v>
      </c>
      <c r="G22" s="129"/>
      <c r="H22" s="130"/>
      <c r="I22" s="130"/>
      <c r="J22" s="130"/>
      <c r="K22" s="130"/>
      <c r="L22" s="130"/>
      <c r="M22" s="129"/>
      <c r="N22" s="130"/>
      <c r="O22" s="130"/>
      <c r="P22" s="130"/>
      <c r="Q22" s="130">
        <v>-4045</v>
      </c>
      <c r="R22" s="130"/>
      <c r="S22" s="130"/>
      <c r="T22" s="129">
        <f t="shared" si="1"/>
        <v>6423</v>
      </c>
      <c r="U22" s="129">
        <v>5017</v>
      </c>
      <c r="V22" s="129">
        <f t="shared" si="2"/>
        <v>1406</v>
      </c>
      <c r="W22" s="129">
        <f t="shared" si="3"/>
        <v>1406</v>
      </c>
    </row>
    <row r="23" ht="18" customHeight="1" spans="1:23">
      <c r="A23" s="127">
        <v>22102</v>
      </c>
      <c r="B23" s="128" t="s">
        <v>1566</v>
      </c>
      <c r="C23" s="129">
        <v>5047</v>
      </c>
      <c r="D23" s="130">
        <f t="shared" si="0"/>
        <v>-4049</v>
      </c>
      <c r="E23" s="130"/>
      <c r="F23" s="130"/>
      <c r="G23" s="130"/>
      <c r="H23" s="130"/>
      <c r="I23" s="130"/>
      <c r="J23" s="130"/>
      <c r="K23" s="130"/>
      <c r="L23" s="130"/>
      <c r="M23" s="129"/>
      <c r="N23" s="130"/>
      <c r="O23" s="130"/>
      <c r="P23" s="130"/>
      <c r="Q23" s="130">
        <v>-4049</v>
      </c>
      <c r="R23" s="130"/>
      <c r="S23" s="130"/>
      <c r="T23" s="129">
        <f t="shared" si="1"/>
        <v>998</v>
      </c>
      <c r="U23" s="129">
        <v>998</v>
      </c>
      <c r="V23" s="129">
        <f t="shared" si="2"/>
        <v>0</v>
      </c>
      <c r="W23" s="129">
        <f t="shared" si="3"/>
        <v>0</v>
      </c>
    </row>
    <row r="24" ht="18" customHeight="1" spans="1:23">
      <c r="A24" s="127">
        <v>22103</v>
      </c>
      <c r="B24" s="128" t="s">
        <v>1567</v>
      </c>
      <c r="C24" s="129"/>
      <c r="D24" s="130">
        <f t="shared" si="0"/>
        <v>0</v>
      </c>
      <c r="E24" s="130"/>
      <c r="F24" s="130"/>
      <c r="G24" s="130"/>
      <c r="H24" s="130"/>
      <c r="I24" s="130"/>
      <c r="J24" s="130"/>
      <c r="K24" s="130"/>
      <c r="L24" s="130"/>
      <c r="M24" s="130"/>
      <c r="N24" s="130"/>
      <c r="O24" s="130"/>
      <c r="P24" s="130"/>
      <c r="Q24" s="130"/>
      <c r="R24" s="130"/>
      <c r="S24" s="130"/>
      <c r="T24" s="129">
        <f t="shared" si="1"/>
        <v>0</v>
      </c>
      <c r="U24" s="129"/>
      <c r="V24" s="129">
        <f t="shared" si="2"/>
        <v>0</v>
      </c>
      <c r="W24" s="129">
        <f t="shared" si="3"/>
        <v>0</v>
      </c>
    </row>
    <row r="25" ht="18" customHeight="1" spans="1:23">
      <c r="A25" s="127">
        <v>222</v>
      </c>
      <c r="B25" s="131" t="s">
        <v>1042</v>
      </c>
      <c r="C25" s="129"/>
      <c r="D25" s="130">
        <f t="shared" si="0"/>
        <v>0</v>
      </c>
      <c r="E25" s="130"/>
      <c r="F25" s="130"/>
      <c r="G25" s="129"/>
      <c r="H25" s="130"/>
      <c r="I25" s="130"/>
      <c r="J25" s="130"/>
      <c r="K25" s="130"/>
      <c r="L25" s="130"/>
      <c r="M25" s="129"/>
      <c r="N25" s="130"/>
      <c r="O25" s="130"/>
      <c r="P25" s="130"/>
      <c r="Q25" s="130"/>
      <c r="R25" s="130"/>
      <c r="S25" s="130"/>
      <c r="T25" s="129">
        <f t="shared" si="1"/>
        <v>0</v>
      </c>
      <c r="U25" s="129"/>
      <c r="V25" s="129">
        <f t="shared" si="2"/>
        <v>0</v>
      </c>
      <c r="W25" s="129">
        <f t="shared" si="3"/>
        <v>0</v>
      </c>
    </row>
    <row r="26" ht="18" customHeight="1" spans="1:23">
      <c r="A26" s="127">
        <v>22201</v>
      </c>
      <c r="B26" s="128" t="s">
        <v>1568</v>
      </c>
      <c r="C26" s="129"/>
      <c r="D26" s="130">
        <f t="shared" si="0"/>
        <v>0</v>
      </c>
      <c r="E26" s="130"/>
      <c r="F26" s="130"/>
      <c r="G26" s="130"/>
      <c r="H26" s="130"/>
      <c r="I26" s="130"/>
      <c r="J26" s="130"/>
      <c r="K26" s="130"/>
      <c r="L26" s="130"/>
      <c r="M26" s="129"/>
      <c r="N26" s="130"/>
      <c r="O26" s="130"/>
      <c r="P26" s="130"/>
      <c r="Q26" s="130"/>
      <c r="R26" s="130"/>
      <c r="S26" s="130"/>
      <c r="T26" s="129">
        <f t="shared" si="1"/>
        <v>0</v>
      </c>
      <c r="U26" s="129"/>
      <c r="V26" s="129">
        <f t="shared" si="2"/>
        <v>0</v>
      </c>
      <c r="W26" s="129">
        <f t="shared" si="3"/>
        <v>0</v>
      </c>
    </row>
    <row r="27" ht="18" customHeight="1" spans="1:23">
      <c r="A27" s="127">
        <v>22203</v>
      </c>
      <c r="B27" s="128" t="s">
        <v>1569</v>
      </c>
      <c r="C27" s="130"/>
      <c r="D27" s="130">
        <f t="shared" si="0"/>
        <v>0</v>
      </c>
      <c r="E27" s="130"/>
      <c r="F27" s="130"/>
      <c r="G27" s="130"/>
      <c r="H27" s="130"/>
      <c r="I27" s="130"/>
      <c r="J27" s="130"/>
      <c r="K27" s="130"/>
      <c r="L27" s="130"/>
      <c r="M27" s="130"/>
      <c r="N27" s="130"/>
      <c r="O27" s="130"/>
      <c r="P27" s="130"/>
      <c r="Q27" s="130"/>
      <c r="R27" s="130"/>
      <c r="S27" s="130"/>
      <c r="T27" s="129">
        <f t="shared" si="1"/>
        <v>0</v>
      </c>
      <c r="U27" s="130"/>
      <c r="V27" s="129">
        <f t="shared" si="2"/>
        <v>0</v>
      </c>
      <c r="W27" s="129">
        <f t="shared" si="3"/>
        <v>0</v>
      </c>
    </row>
    <row r="28" ht="18" customHeight="1" spans="1:23">
      <c r="A28" s="127">
        <v>22204</v>
      </c>
      <c r="B28" s="128" t="s">
        <v>1570</v>
      </c>
      <c r="C28" s="129"/>
      <c r="D28" s="130">
        <f t="shared" si="0"/>
        <v>0</v>
      </c>
      <c r="E28" s="130"/>
      <c r="F28" s="130"/>
      <c r="G28" s="129"/>
      <c r="H28" s="130"/>
      <c r="I28" s="130"/>
      <c r="J28" s="130"/>
      <c r="K28" s="130"/>
      <c r="L28" s="130"/>
      <c r="M28" s="129"/>
      <c r="N28" s="130"/>
      <c r="O28" s="130"/>
      <c r="P28" s="130"/>
      <c r="Q28" s="130"/>
      <c r="R28" s="130"/>
      <c r="S28" s="130"/>
      <c r="T28" s="129">
        <f t="shared" si="1"/>
        <v>0</v>
      </c>
      <c r="U28" s="129"/>
      <c r="V28" s="129">
        <f t="shared" si="2"/>
        <v>0</v>
      </c>
      <c r="W28" s="129">
        <f t="shared" si="3"/>
        <v>0</v>
      </c>
    </row>
    <row r="29" ht="18" customHeight="1" spans="1:23">
      <c r="A29" s="127">
        <v>22205</v>
      </c>
      <c r="B29" s="128" t="s">
        <v>1571</v>
      </c>
      <c r="C29" s="129"/>
      <c r="D29" s="130">
        <f t="shared" si="0"/>
        <v>0</v>
      </c>
      <c r="E29" s="130"/>
      <c r="F29" s="130"/>
      <c r="G29" s="130"/>
      <c r="H29" s="130"/>
      <c r="I29" s="130"/>
      <c r="J29" s="130"/>
      <c r="K29" s="130"/>
      <c r="L29" s="130"/>
      <c r="M29" s="129"/>
      <c r="N29" s="130"/>
      <c r="O29" s="130"/>
      <c r="P29" s="130"/>
      <c r="Q29" s="130"/>
      <c r="R29" s="130"/>
      <c r="S29" s="130"/>
      <c r="T29" s="129">
        <f t="shared" si="1"/>
        <v>0</v>
      </c>
      <c r="U29" s="129"/>
      <c r="V29" s="129">
        <f t="shared" si="2"/>
        <v>0</v>
      </c>
      <c r="W29" s="129">
        <f t="shared" si="3"/>
        <v>0</v>
      </c>
    </row>
    <row r="30" ht="18" customHeight="1" spans="1:23">
      <c r="A30" s="127">
        <v>224</v>
      </c>
      <c r="B30" s="131" t="s">
        <v>1083</v>
      </c>
      <c r="C30" s="129">
        <v>1120</v>
      </c>
      <c r="D30" s="130">
        <f t="shared" si="0"/>
        <v>3</v>
      </c>
      <c r="E30" s="130"/>
      <c r="F30" s="130"/>
      <c r="G30" s="129"/>
      <c r="H30" s="129"/>
      <c r="I30" s="130"/>
      <c r="J30" s="130"/>
      <c r="K30" s="130"/>
      <c r="L30" s="130"/>
      <c r="M30" s="129">
        <v>3</v>
      </c>
      <c r="N30" s="130"/>
      <c r="O30" s="130"/>
      <c r="P30" s="129"/>
      <c r="Q30" s="130"/>
      <c r="R30" s="130"/>
      <c r="S30" s="130"/>
      <c r="T30" s="129">
        <f t="shared" si="1"/>
        <v>1123</v>
      </c>
      <c r="U30" s="129">
        <v>1121</v>
      </c>
      <c r="V30" s="129">
        <f t="shared" si="2"/>
        <v>2</v>
      </c>
      <c r="W30" s="129">
        <f t="shared" si="3"/>
        <v>2</v>
      </c>
    </row>
    <row r="31" ht="18" customHeight="1" spans="1:23">
      <c r="A31" s="127">
        <v>22401</v>
      </c>
      <c r="B31" s="128" t="s">
        <v>1572</v>
      </c>
      <c r="C31" s="129">
        <v>51</v>
      </c>
      <c r="D31" s="130">
        <f t="shared" si="0"/>
        <v>-51</v>
      </c>
      <c r="E31" s="130"/>
      <c r="F31" s="130"/>
      <c r="G31" s="130"/>
      <c r="H31" s="130"/>
      <c r="I31" s="130"/>
      <c r="J31" s="130"/>
      <c r="K31" s="130"/>
      <c r="L31" s="130"/>
      <c r="M31" s="129">
        <v>-51</v>
      </c>
      <c r="N31" s="130"/>
      <c r="O31" s="130"/>
      <c r="P31" s="129"/>
      <c r="Q31" s="130"/>
      <c r="R31" s="130"/>
      <c r="S31" s="130"/>
      <c r="T31" s="129">
        <f t="shared" si="1"/>
        <v>0</v>
      </c>
      <c r="U31" s="129"/>
      <c r="V31" s="129">
        <f t="shared" si="2"/>
        <v>0</v>
      </c>
      <c r="W31" s="129">
        <f t="shared" si="3"/>
        <v>0</v>
      </c>
    </row>
    <row r="32" ht="18" customHeight="1" spans="1:23">
      <c r="A32" s="127">
        <v>22402</v>
      </c>
      <c r="B32" s="128" t="s">
        <v>1573</v>
      </c>
      <c r="C32" s="129">
        <v>1056</v>
      </c>
      <c r="D32" s="130">
        <f t="shared" si="0"/>
        <v>56</v>
      </c>
      <c r="E32" s="130"/>
      <c r="F32" s="130"/>
      <c r="G32" s="130"/>
      <c r="H32" s="130"/>
      <c r="I32" s="130"/>
      <c r="J32" s="130"/>
      <c r="K32" s="130"/>
      <c r="L32" s="130"/>
      <c r="M32" s="129">
        <v>56</v>
      </c>
      <c r="N32" s="130"/>
      <c r="O32" s="130"/>
      <c r="P32" s="130"/>
      <c r="Q32" s="130"/>
      <c r="R32" s="130"/>
      <c r="S32" s="130"/>
      <c r="T32" s="129">
        <f t="shared" si="1"/>
        <v>1112</v>
      </c>
      <c r="U32" s="129">
        <v>1112</v>
      </c>
      <c r="V32" s="129">
        <f t="shared" si="2"/>
        <v>0</v>
      </c>
      <c r="W32" s="129">
        <f t="shared" si="3"/>
        <v>0</v>
      </c>
    </row>
    <row r="33" ht="18" customHeight="1" spans="1:23">
      <c r="A33" s="127">
        <v>22404</v>
      </c>
      <c r="B33" s="128" t="s">
        <v>1095</v>
      </c>
      <c r="C33" s="130"/>
      <c r="D33" s="130">
        <f t="shared" si="0"/>
        <v>0</v>
      </c>
      <c r="E33" s="130"/>
      <c r="F33" s="130"/>
      <c r="G33" s="130"/>
      <c r="H33" s="130"/>
      <c r="I33" s="130"/>
      <c r="J33" s="130"/>
      <c r="K33" s="130"/>
      <c r="L33" s="130"/>
      <c r="M33" s="130"/>
      <c r="N33" s="130"/>
      <c r="O33" s="130"/>
      <c r="P33" s="130"/>
      <c r="Q33" s="130"/>
      <c r="R33" s="130"/>
      <c r="S33" s="130"/>
      <c r="T33" s="129">
        <f t="shared" si="1"/>
        <v>0</v>
      </c>
      <c r="U33" s="130"/>
      <c r="V33" s="129">
        <f t="shared" si="2"/>
        <v>0</v>
      </c>
      <c r="W33" s="129">
        <f t="shared" si="3"/>
        <v>0</v>
      </c>
    </row>
    <row r="34" ht="18" customHeight="1" spans="1:23">
      <c r="A34" s="127">
        <v>22405</v>
      </c>
      <c r="B34" s="128" t="s">
        <v>1574</v>
      </c>
      <c r="C34" s="129"/>
      <c r="D34" s="130">
        <f t="shared" si="0"/>
        <v>0</v>
      </c>
      <c r="E34" s="130"/>
      <c r="F34" s="130"/>
      <c r="G34" s="129"/>
      <c r="H34" s="130"/>
      <c r="I34" s="130"/>
      <c r="J34" s="130"/>
      <c r="K34" s="130"/>
      <c r="L34" s="130"/>
      <c r="M34" s="129"/>
      <c r="N34" s="130"/>
      <c r="O34" s="130"/>
      <c r="P34" s="130"/>
      <c r="Q34" s="130"/>
      <c r="R34" s="130"/>
      <c r="S34" s="130"/>
      <c r="T34" s="129">
        <f t="shared" si="1"/>
        <v>0</v>
      </c>
      <c r="U34" s="129"/>
      <c r="V34" s="129">
        <f t="shared" si="2"/>
        <v>0</v>
      </c>
      <c r="W34" s="129">
        <f t="shared" si="3"/>
        <v>0</v>
      </c>
    </row>
    <row r="35" ht="18" customHeight="1" spans="1:23">
      <c r="A35" s="127">
        <v>22406</v>
      </c>
      <c r="B35" s="128" t="s">
        <v>1575</v>
      </c>
      <c r="C35" s="129"/>
      <c r="D35" s="130">
        <f t="shared" si="0"/>
        <v>0</v>
      </c>
      <c r="E35" s="130"/>
      <c r="F35" s="130"/>
      <c r="G35" s="129"/>
      <c r="H35" s="130"/>
      <c r="I35" s="130"/>
      <c r="J35" s="130"/>
      <c r="K35" s="130"/>
      <c r="L35" s="130"/>
      <c r="M35" s="129"/>
      <c r="N35" s="130"/>
      <c r="O35" s="130"/>
      <c r="P35" s="129"/>
      <c r="Q35" s="130"/>
      <c r="R35" s="130"/>
      <c r="S35" s="130"/>
      <c r="T35" s="129">
        <f t="shared" si="1"/>
        <v>0</v>
      </c>
      <c r="U35" s="129"/>
      <c r="V35" s="129">
        <f t="shared" si="2"/>
        <v>0</v>
      </c>
      <c r="W35" s="129">
        <f t="shared" si="3"/>
        <v>0</v>
      </c>
    </row>
    <row r="36" ht="18" customHeight="1" spans="1:23">
      <c r="A36" s="127">
        <v>22407</v>
      </c>
      <c r="B36" s="128" t="s">
        <v>1576</v>
      </c>
      <c r="C36" s="129"/>
      <c r="D36" s="130">
        <f t="shared" si="0"/>
        <v>0</v>
      </c>
      <c r="E36" s="130"/>
      <c r="F36" s="130"/>
      <c r="G36" s="130"/>
      <c r="H36" s="129"/>
      <c r="I36" s="130"/>
      <c r="J36" s="130"/>
      <c r="K36" s="130"/>
      <c r="L36" s="130"/>
      <c r="M36" s="129"/>
      <c r="N36" s="130"/>
      <c r="O36" s="130"/>
      <c r="P36" s="130"/>
      <c r="Q36" s="130"/>
      <c r="R36" s="130"/>
      <c r="S36" s="130"/>
      <c r="T36" s="129">
        <f t="shared" si="1"/>
        <v>0</v>
      </c>
      <c r="U36" s="130"/>
      <c r="V36" s="129">
        <f t="shared" si="2"/>
        <v>0</v>
      </c>
      <c r="W36" s="129">
        <f t="shared" si="3"/>
        <v>0</v>
      </c>
    </row>
    <row r="37" ht="18" customHeight="1" spans="1:23">
      <c r="A37" s="127">
        <v>22499</v>
      </c>
      <c r="B37" s="128" t="s">
        <v>1577</v>
      </c>
      <c r="C37" s="129">
        <v>13</v>
      </c>
      <c r="D37" s="130">
        <f t="shared" si="0"/>
        <v>-2</v>
      </c>
      <c r="E37" s="130"/>
      <c r="F37" s="130"/>
      <c r="G37" s="129"/>
      <c r="H37" s="130"/>
      <c r="I37" s="130"/>
      <c r="J37" s="130"/>
      <c r="K37" s="130"/>
      <c r="L37" s="130"/>
      <c r="M37" s="129">
        <v>-2</v>
      </c>
      <c r="N37" s="130"/>
      <c r="O37" s="130"/>
      <c r="P37" s="130"/>
      <c r="Q37" s="130"/>
      <c r="R37" s="130"/>
      <c r="S37" s="130"/>
      <c r="T37" s="129">
        <f t="shared" si="1"/>
        <v>11</v>
      </c>
      <c r="U37" s="129">
        <v>9</v>
      </c>
      <c r="V37" s="129">
        <f t="shared" si="2"/>
        <v>2</v>
      </c>
      <c r="W37" s="129">
        <f t="shared" si="3"/>
        <v>2</v>
      </c>
    </row>
    <row r="38" ht="18" customHeight="1" spans="1:23">
      <c r="A38" s="127">
        <v>227</v>
      </c>
      <c r="B38" s="131" t="s">
        <v>1578</v>
      </c>
      <c r="C38" s="129">
        <v>2400</v>
      </c>
      <c r="D38" s="130">
        <f t="shared" si="0"/>
        <v>-2400</v>
      </c>
      <c r="E38" s="130"/>
      <c r="F38" s="130"/>
      <c r="G38" s="130"/>
      <c r="H38" s="130"/>
      <c r="I38" s="130"/>
      <c r="J38" s="130"/>
      <c r="K38" s="130"/>
      <c r="L38" s="130"/>
      <c r="M38" s="130"/>
      <c r="N38" s="130"/>
      <c r="O38" s="130"/>
      <c r="P38" s="130"/>
      <c r="Q38" s="130">
        <v>-2400</v>
      </c>
      <c r="R38" s="130"/>
      <c r="S38" s="130"/>
      <c r="T38" s="129">
        <f t="shared" si="1"/>
        <v>0</v>
      </c>
      <c r="U38" s="130"/>
      <c r="V38" s="129">
        <f t="shared" si="2"/>
        <v>0</v>
      </c>
      <c r="W38" s="129">
        <f t="shared" si="3"/>
        <v>0</v>
      </c>
    </row>
    <row r="39" ht="18" customHeight="1" spans="1:23">
      <c r="A39" s="127">
        <v>229</v>
      </c>
      <c r="B39" s="131" t="s">
        <v>1120</v>
      </c>
      <c r="C39" s="129">
        <v>3983</v>
      </c>
      <c r="D39" s="130">
        <f t="shared" si="0"/>
        <v>-3983</v>
      </c>
      <c r="E39" s="130"/>
      <c r="F39" s="130"/>
      <c r="G39" s="129"/>
      <c r="H39" s="130"/>
      <c r="I39" s="130"/>
      <c r="J39" s="130"/>
      <c r="K39" s="130"/>
      <c r="L39" s="130"/>
      <c r="M39" s="130">
        <v>-3983</v>
      </c>
      <c r="N39" s="130"/>
      <c r="O39" s="130"/>
      <c r="P39" s="130"/>
      <c r="Q39" s="130"/>
      <c r="R39" s="130"/>
      <c r="S39" s="130"/>
      <c r="T39" s="129">
        <f t="shared" si="1"/>
        <v>0</v>
      </c>
      <c r="U39" s="129"/>
      <c r="V39" s="129">
        <f t="shared" si="2"/>
        <v>0</v>
      </c>
      <c r="W39" s="129">
        <f t="shared" si="3"/>
        <v>0</v>
      </c>
    </row>
    <row r="40" ht="18" customHeight="1" spans="1:23">
      <c r="A40" s="127">
        <v>22902</v>
      </c>
      <c r="B40" s="128" t="s">
        <v>1579</v>
      </c>
      <c r="C40" s="130"/>
      <c r="D40" s="130">
        <f t="shared" si="0"/>
        <v>0</v>
      </c>
      <c r="E40" s="130"/>
      <c r="F40" s="130"/>
      <c r="G40" s="130"/>
      <c r="H40" s="130"/>
      <c r="I40" s="130"/>
      <c r="J40" s="130"/>
      <c r="K40" s="130"/>
      <c r="L40" s="130"/>
      <c r="M40" s="130"/>
      <c r="N40" s="130"/>
      <c r="O40" s="130"/>
      <c r="P40" s="130"/>
      <c r="Q40" s="130"/>
      <c r="R40" s="130"/>
      <c r="S40" s="130"/>
      <c r="T40" s="129">
        <f t="shared" si="1"/>
        <v>0</v>
      </c>
      <c r="U40" s="130"/>
      <c r="V40" s="129">
        <f t="shared" si="2"/>
        <v>0</v>
      </c>
      <c r="W40" s="129">
        <f t="shared" si="3"/>
        <v>0</v>
      </c>
    </row>
    <row r="41" ht="18" customHeight="1" spans="1:23">
      <c r="A41" s="127">
        <v>22999</v>
      </c>
      <c r="B41" s="128" t="s">
        <v>1580</v>
      </c>
      <c r="C41" s="129">
        <v>3983</v>
      </c>
      <c r="D41" s="130">
        <f t="shared" si="0"/>
        <v>-3983</v>
      </c>
      <c r="E41" s="130"/>
      <c r="F41" s="130"/>
      <c r="G41" s="129"/>
      <c r="H41" s="130"/>
      <c r="I41" s="130"/>
      <c r="J41" s="130"/>
      <c r="K41" s="130"/>
      <c r="L41" s="130"/>
      <c r="M41" s="130">
        <v>-3983</v>
      </c>
      <c r="N41" s="130"/>
      <c r="O41" s="130"/>
      <c r="P41" s="130"/>
      <c r="Q41" s="130"/>
      <c r="R41" s="130"/>
      <c r="S41" s="130"/>
      <c r="T41" s="129">
        <f t="shared" si="1"/>
        <v>0</v>
      </c>
      <c r="U41" s="129"/>
      <c r="V41" s="129">
        <f t="shared" si="2"/>
        <v>0</v>
      </c>
      <c r="W41" s="129">
        <f t="shared" si="3"/>
        <v>0</v>
      </c>
    </row>
    <row r="42" ht="18" customHeight="1" spans="1:23">
      <c r="A42" s="127">
        <v>232</v>
      </c>
      <c r="B42" s="131" t="s">
        <v>1123</v>
      </c>
      <c r="C42" s="129">
        <v>1376</v>
      </c>
      <c r="D42" s="130">
        <f t="shared" si="0"/>
        <v>-111</v>
      </c>
      <c r="E42" s="130"/>
      <c r="F42" s="130"/>
      <c r="G42" s="130"/>
      <c r="H42" s="130"/>
      <c r="I42" s="130"/>
      <c r="J42" s="130"/>
      <c r="K42" s="130"/>
      <c r="L42" s="130"/>
      <c r="M42" s="130">
        <v>-111</v>
      </c>
      <c r="N42" s="130"/>
      <c r="O42" s="130"/>
      <c r="P42" s="130"/>
      <c r="Q42" s="130"/>
      <c r="R42" s="130"/>
      <c r="S42" s="130"/>
      <c r="T42" s="129">
        <f t="shared" si="1"/>
        <v>1265</v>
      </c>
      <c r="U42" s="129">
        <v>1265</v>
      </c>
      <c r="V42" s="129">
        <f t="shared" si="2"/>
        <v>0</v>
      </c>
      <c r="W42" s="129">
        <f t="shared" si="3"/>
        <v>0</v>
      </c>
    </row>
    <row r="43" ht="18" customHeight="1" spans="1:23">
      <c r="A43" s="127">
        <v>23201</v>
      </c>
      <c r="B43" s="128" t="s">
        <v>1581</v>
      </c>
      <c r="C43" s="130"/>
      <c r="D43" s="130">
        <f t="shared" si="0"/>
        <v>0</v>
      </c>
      <c r="E43" s="130"/>
      <c r="F43" s="130"/>
      <c r="G43" s="130"/>
      <c r="H43" s="130"/>
      <c r="I43" s="130"/>
      <c r="J43" s="130"/>
      <c r="K43" s="130"/>
      <c r="L43" s="130"/>
      <c r="M43" s="130"/>
      <c r="N43" s="130"/>
      <c r="O43" s="130"/>
      <c r="P43" s="130"/>
      <c r="Q43" s="130"/>
      <c r="R43" s="130"/>
      <c r="S43" s="130"/>
      <c r="T43" s="129">
        <f t="shared" si="1"/>
        <v>0</v>
      </c>
      <c r="U43" s="130"/>
      <c r="V43" s="129">
        <f t="shared" si="2"/>
        <v>0</v>
      </c>
      <c r="W43" s="129">
        <f t="shared" si="3"/>
        <v>0</v>
      </c>
    </row>
    <row r="44" ht="18" customHeight="1" spans="1:23">
      <c r="A44" s="127">
        <v>23202</v>
      </c>
      <c r="B44" s="128" t="s">
        <v>1582</v>
      </c>
      <c r="C44" s="130"/>
      <c r="D44" s="130">
        <f t="shared" si="0"/>
        <v>0</v>
      </c>
      <c r="E44" s="130"/>
      <c r="F44" s="130"/>
      <c r="G44" s="130"/>
      <c r="H44" s="130"/>
      <c r="I44" s="130"/>
      <c r="J44" s="130"/>
      <c r="K44" s="130"/>
      <c r="L44" s="130"/>
      <c r="M44" s="130"/>
      <c r="N44" s="130"/>
      <c r="O44" s="130"/>
      <c r="P44" s="130"/>
      <c r="Q44" s="130"/>
      <c r="R44" s="130"/>
      <c r="S44" s="130"/>
      <c r="T44" s="129">
        <f t="shared" si="1"/>
        <v>0</v>
      </c>
      <c r="U44" s="130"/>
      <c r="V44" s="129">
        <f t="shared" si="2"/>
        <v>0</v>
      </c>
      <c r="W44" s="129">
        <f t="shared" si="3"/>
        <v>0</v>
      </c>
    </row>
    <row r="45" ht="18" customHeight="1" spans="1:23">
      <c r="A45" s="127">
        <v>23203</v>
      </c>
      <c r="B45" s="128" t="s">
        <v>1583</v>
      </c>
      <c r="C45" s="129">
        <v>1376</v>
      </c>
      <c r="D45" s="130">
        <f t="shared" si="0"/>
        <v>-111</v>
      </c>
      <c r="E45" s="130"/>
      <c r="F45" s="130"/>
      <c r="G45" s="130"/>
      <c r="H45" s="130"/>
      <c r="I45" s="130"/>
      <c r="J45" s="130"/>
      <c r="K45" s="130"/>
      <c r="L45" s="130"/>
      <c r="M45" s="130">
        <v>-111</v>
      </c>
      <c r="N45" s="130"/>
      <c r="O45" s="130"/>
      <c r="P45" s="130"/>
      <c r="Q45" s="130"/>
      <c r="R45" s="130"/>
      <c r="S45" s="130"/>
      <c r="T45" s="129">
        <f t="shared" si="1"/>
        <v>1265</v>
      </c>
      <c r="U45" s="129">
        <v>1265</v>
      </c>
      <c r="V45" s="129">
        <f t="shared" si="2"/>
        <v>0</v>
      </c>
      <c r="W45" s="129">
        <f t="shared" si="3"/>
        <v>0</v>
      </c>
    </row>
    <row r="46" ht="18" customHeight="1" spans="1:23">
      <c r="A46" s="132">
        <v>233</v>
      </c>
      <c r="B46" s="133" t="s">
        <v>1129</v>
      </c>
      <c r="C46" s="134"/>
      <c r="D46" s="130">
        <f t="shared" si="0"/>
        <v>3</v>
      </c>
      <c r="E46" s="135"/>
      <c r="F46" s="134"/>
      <c r="G46" s="134"/>
      <c r="H46" s="134"/>
      <c r="I46" s="134"/>
      <c r="J46" s="134"/>
      <c r="K46" s="134"/>
      <c r="L46" s="134"/>
      <c r="M46" s="134">
        <v>3</v>
      </c>
      <c r="N46" s="134"/>
      <c r="O46" s="134"/>
      <c r="P46" s="134"/>
      <c r="Q46" s="134"/>
      <c r="R46" s="134"/>
      <c r="S46" s="134"/>
      <c r="T46" s="129">
        <f t="shared" si="1"/>
        <v>3</v>
      </c>
      <c r="U46" s="135">
        <v>3</v>
      </c>
      <c r="V46" s="129">
        <f t="shared" si="2"/>
        <v>0</v>
      </c>
      <c r="W46" s="129">
        <f t="shared" si="3"/>
        <v>0</v>
      </c>
    </row>
    <row r="47" ht="18" customHeight="1" spans="1:23">
      <c r="A47" s="136">
        <v>23301</v>
      </c>
      <c r="B47" s="137" t="s">
        <v>1584</v>
      </c>
      <c r="C47" s="138"/>
      <c r="D47" s="130">
        <f t="shared" si="0"/>
        <v>0</v>
      </c>
      <c r="E47" s="138"/>
      <c r="F47" s="138"/>
      <c r="G47" s="138"/>
      <c r="H47" s="138"/>
      <c r="I47" s="138"/>
      <c r="J47" s="138"/>
      <c r="K47" s="138"/>
      <c r="L47" s="138"/>
      <c r="M47" s="138"/>
      <c r="N47" s="138"/>
      <c r="O47" s="138"/>
      <c r="P47" s="138"/>
      <c r="Q47" s="138"/>
      <c r="R47" s="138"/>
      <c r="S47" s="138"/>
      <c r="T47" s="129">
        <f t="shared" si="1"/>
        <v>0</v>
      </c>
      <c r="U47" s="138"/>
      <c r="V47" s="129">
        <f t="shared" si="2"/>
        <v>0</v>
      </c>
      <c r="W47" s="129">
        <f t="shared" si="3"/>
        <v>0</v>
      </c>
    </row>
    <row r="48" ht="18" customHeight="1" spans="1:23">
      <c r="A48" s="137">
        <v>23302</v>
      </c>
      <c r="B48" s="137" t="s">
        <v>1585</v>
      </c>
      <c r="C48" s="138"/>
      <c r="D48" s="130">
        <f t="shared" si="0"/>
        <v>0</v>
      </c>
      <c r="E48" s="138"/>
      <c r="F48" s="138"/>
      <c r="G48" s="138"/>
      <c r="H48" s="138"/>
      <c r="I48" s="138"/>
      <c r="J48" s="138"/>
      <c r="K48" s="138"/>
      <c r="L48" s="138"/>
      <c r="M48" s="138"/>
      <c r="N48" s="138"/>
      <c r="O48" s="138"/>
      <c r="P48" s="138"/>
      <c r="Q48" s="138"/>
      <c r="R48" s="138"/>
      <c r="S48" s="138"/>
      <c r="T48" s="129">
        <f t="shared" si="1"/>
        <v>0</v>
      </c>
      <c r="U48" s="138"/>
      <c r="V48" s="129">
        <f t="shared" si="2"/>
        <v>0</v>
      </c>
      <c r="W48" s="129">
        <f t="shared" si="3"/>
        <v>0</v>
      </c>
    </row>
    <row r="49" ht="18" customHeight="1" spans="1:23">
      <c r="A49" s="137">
        <v>23303</v>
      </c>
      <c r="B49" s="137" t="s">
        <v>1586</v>
      </c>
      <c r="C49" s="138"/>
      <c r="D49" s="130">
        <f t="shared" si="0"/>
        <v>3</v>
      </c>
      <c r="E49" s="138"/>
      <c r="F49" s="138"/>
      <c r="G49" s="138"/>
      <c r="H49" s="138"/>
      <c r="I49" s="138"/>
      <c r="J49" s="138"/>
      <c r="K49" s="138"/>
      <c r="L49" s="138"/>
      <c r="M49" s="138">
        <v>3</v>
      </c>
      <c r="N49" s="138"/>
      <c r="O49" s="138"/>
      <c r="P49" s="138"/>
      <c r="Q49" s="138"/>
      <c r="R49" s="138"/>
      <c r="S49" s="138"/>
      <c r="T49" s="129">
        <f t="shared" si="1"/>
        <v>3</v>
      </c>
      <c r="U49" s="138">
        <v>3</v>
      </c>
      <c r="V49" s="129">
        <f t="shared" si="2"/>
        <v>0</v>
      </c>
      <c r="W49" s="129">
        <f t="shared" si="3"/>
        <v>0</v>
      </c>
    </row>
    <row r="50" ht="15.75" spans="1:1">
      <c r="A50" s="24" t="s">
        <v>1587</v>
      </c>
    </row>
  </sheetData>
  <mergeCells count="10">
    <mergeCell ref="A1:W1"/>
    <mergeCell ref="D2:S2"/>
    <mergeCell ref="A50:W50"/>
    <mergeCell ref="A2:A3"/>
    <mergeCell ref="B2:B3"/>
    <mergeCell ref="C2:C3"/>
    <mergeCell ref="T2:T3"/>
    <mergeCell ref="U2:U3"/>
    <mergeCell ref="V2:V3"/>
    <mergeCell ref="W2:W3"/>
  </mergeCells>
  <pageMargins left="0.700694444444445" right="0.700694444444445" top="0.751388888888889" bottom="0.751388888888889" header="0.298611111111111" footer="0.298611111111111"/>
  <pageSetup paperSize="9" scale="53" fitToHeight="0" orientation="landscape" horizontalDpi="600"/>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
  <sheetViews>
    <sheetView workbookViewId="0">
      <selection activeCell="C9" sqref="C9"/>
    </sheetView>
  </sheetViews>
  <sheetFormatPr defaultColWidth="9" defaultRowHeight="14.25" outlineLevelRow="3" outlineLevelCol="2"/>
  <cols>
    <col min="1" max="1" width="22.375" customWidth="1"/>
    <col min="2" max="2" width="39.875" customWidth="1"/>
    <col min="3" max="3" width="46.875" customWidth="1"/>
  </cols>
  <sheetData>
    <row r="1" ht="48.75" customHeight="1" spans="1:3">
      <c r="A1" s="12" t="s">
        <v>1588</v>
      </c>
      <c r="B1" s="13"/>
      <c r="C1" s="13"/>
    </row>
    <row r="2" ht="75" customHeight="1" spans="1:3">
      <c r="A2" s="42" t="s">
        <v>1589</v>
      </c>
      <c r="B2" s="42" t="s">
        <v>1590</v>
      </c>
      <c r="C2" s="42" t="s">
        <v>1591</v>
      </c>
    </row>
    <row r="3" ht="75" customHeight="1" spans="1:3">
      <c r="A3" s="71" t="s">
        <v>1592</v>
      </c>
      <c r="B3" s="72">
        <v>43900</v>
      </c>
      <c r="C3" s="72">
        <v>42797</v>
      </c>
    </row>
    <row r="4" ht="22" customHeight="1" spans="1:1">
      <c r="A4" s="24" t="s">
        <v>1593</v>
      </c>
    </row>
  </sheetData>
  <mergeCells count="2">
    <mergeCell ref="A1:C1"/>
    <mergeCell ref="A4:C4"/>
  </mergeCells>
  <pageMargins left="0.700694444444445" right="0.700694444444445" top="2.12986111111111" bottom="0.751388888888889" header="0.298611111111111" footer="0.298611111111111"/>
  <pageSetup paperSize="9" scale="73" fitToHeight="0" orientation="portrait" horizontalDpi="600"/>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69"/>
  <sheetViews>
    <sheetView showZeros="0" workbookViewId="0">
      <selection activeCell="V59" sqref="V59"/>
    </sheetView>
  </sheetViews>
  <sheetFormatPr defaultColWidth="9" defaultRowHeight="14.25"/>
  <cols>
    <col min="1" max="1" width="2.60833333333333" customWidth="1"/>
    <col min="2" max="2" width="24.2666666666667" customWidth="1"/>
    <col min="3" max="4" width="7.01666666666667" customWidth="1"/>
    <col min="5" max="5" width="7.25" customWidth="1"/>
    <col min="6" max="6" width="6.83333333333333" customWidth="1"/>
    <col min="7" max="7" width="8.625" customWidth="1"/>
    <col min="8" max="8" width="4.29166666666667" customWidth="1"/>
    <col min="9" max="9" width="5.99166666666667" customWidth="1"/>
    <col min="10" max="10" width="5.65833333333333" customWidth="1"/>
    <col min="11" max="11" width="5.99166666666667" customWidth="1"/>
    <col min="12" max="12" width="10.625" customWidth="1"/>
    <col min="13" max="13" width="10.8083333333333" customWidth="1"/>
    <col min="14" max="15" width="7.01666666666667" customWidth="1"/>
    <col min="16" max="16" width="5.99166666666667" customWidth="1"/>
    <col min="17" max="17" width="7.01666666666667" customWidth="1"/>
    <col min="18" max="18" width="7.76666666666667" customWidth="1"/>
    <col min="19" max="19" width="5.44166666666667" customWidth="1"/>
    <col min="20" max="20" width="6.08333333333333" customWidth="1"/>
    <col min="21" max="21" width="10.7333333333333" customWidth="1"/>
  </cols>
  <sheetData>
    <row r="1" ht="27" customHeight="1" spans="1:21">
      <c r="A1" s="12" t="s">
        <v>1594</v>
      </c>
      <c r="B1" s="13"/>
      <c r="C1" s="13"/>
      <c r="D1" s="13"/>
      <c r="E1" s="13"/>
      <c r="F1" s="13"/>
      <c r="G1" s="13"/>
      <c r="H1" s="13"/>
      <c r="I1" s="13"/>
      <c r="J1" s="13"/>
      <c r="K1" s="13"/>
      <c r="L1" s="13"/>
      <c r="M1" s="13"/>
      <c r="N1" s="13"/>
      <c r="O1" s="13"/>
      <c r="P1" s="13"/>
      <c r="Q1" s="13"/>
      <c r="R1" s="13"/>
      <c r="S1" s="13"/>
      <c r="T1" s="13"/>
      <c r="U1" s="13"/>
    </row>
    <row r="2" s="104" customFormat="1" ht="11.5" customHeight="1" spans="1:21">
      <c r="A2" s="106" t="s">
        <v>1595</v>
      </c>
      <c r="B2" s="106" t="s">
        <v>1596</v>
      </c>
      <c r="C2" s="106" t="s">
        <v>1597</v>
      </c>
      <c r="D2" s="107"/>
      <c r="E2" s="107"/>
      <c r="F2" s="107"/>
      <c r="G2" s="107"/>
      <c r="H2" s="107"/>
      <c r="I2" s="107"/>
      <c r="J2" s="107"/>
      <c r="K2" s="107"/>
      <c r="L2" s="107"/>
      <c r="M2" s="107"/>
      <c r="N2" s="106" t="s">
        <v>1598</v>
      </c>
      <c r="O2" s="107"/>
      <c r="P2" s="107"/>
      <c r="Q2" s="107"/>
      <c r="R2" s="107"/>
      <c r="S2" s="107"/>
      <c r="T2" s="107"/>
      <c r="U2" s="107"/>
    </row>
    <row r="3" s="104" customFormat="1" ht="11.2" customHeight="1" spans="1:21">
      <c r="A3" s="107"/>
      <c r="B3" s="107"/>
      <c r="C3" s="106" t="s">
        <v>1599</v>
      </c>
      <c r="D3" s="106" t="s">
        <v>1600</v>
      </c>
      <c r="E3" s="107"/>
      <c r="F3" s="107"/>
      <c r="G3" s="107"/>
      <c r="H3" s="107"/>
      <c r="I3" s="107"/>
      <c r="J3" s="107"/>
      <c r="K3" s="107"/>
      <c r="L3" s="114" t="s">
        <v>1601</v>
      </c>
      <c r="M3" s="114" t="s">
        <v>1602</v>
      </c>
      <c r="N3" s="106" t="s">
        <v>1599</v>
      </c>
      <c r="O3" s="106" t="s">
        <v>1603</v>
      </c>
      <c r="P3" s="107"/>
      <c r="Q3" s="107"/>
      <c r="R3" s="107"/>
      <c r="S3" s="107"/>
      <c r="T3" s="106" t="s">
        <v>1604</v>
      </c>
      <c r="U3" s="106" t="s">
        <v>1605</v>
      </c>
    </row>
    <row r="4" s="104" customFormat="1" ht="22.3" customHeight="1" spans="1:21">
      <c r="A4" s="107"/>
      <c r="B4" s="107"/>
      <c r="C4" s="107"/>
      <c r="D4" s="106" t="s">
        <v>1606</v>
      </c>
      <c r="E4" s="106" t="s">
        <v>1607</v>
      </c>
      <c r="F4" s="106" t="s">
        <v>1608</v>
      </c>
      <c r="G4" s="106" t="s">
        <v>1609</v>
      </c>
      <c r="H4" s="106" t="s">
        <v>32</v>
      </c>
      <c r="I4" s="106" t="s">
        <v>1610</v>
      </c>
      <c r="J4" s="106" t="s">
        <v>1611</v>
      </c>
      <c r="K4" s="106" t="s">
        <v>1612</v>
      </c>
      <c r="L4" s="115"/>
      <c r="M4" s="115"/>
      <c r="N4" s="107"/>
      <c r="O4" s="106" t="s">
        <v>1606</v>
      </c>
      <c r="P4" s="106" t="s">
        <v>1613</v>
      </c>
      <c r="Q4" s="106" t="s">
        <v>1614</v>
      </c>
      <c r="R4" s="114" t="s">
        <v>1615</v>
      </c>
      <c r="S4" s="106" t="s">
        <v>1616</v>
      </c>
      <c r="T4" s="107"/>
      <c r="U4" s="107"/>
    </row>
    <row r="5" s="105" customFormat="1" ht="10" customHeight="1" spans="1:21">
      <c r="A5" s="108"/>
      <c r="B5" s="109" t="s">
        <v>1617</v>
      </c>
      <c r="C5" s="110">
        <f>D5+L5+M5</f>
        <v>69961.322049</v>
      </c>
      <c r="D5" s="110">
        <f>SUM(E5:K5)</f>
        <v>67661.100505</v>
      </c>
      <c r="E5" s="110">
        <f t="shared" ref="E5:M5" si="0">SUM(E6:E68)</f>
        <v>58643.301745</v>
      </c>
      <c r="F5" s="110">
        <f t="shared" si="0"/>
        <v>8693.452166</v>
      </c>
      <c r="G5" s="110">
        <f t="shared" si="0"/>
        <v>0</v>
      </c>
      <c r="H5" s="110">
        <f t="shared" si="0"/>
        <v>0</v>
      </c>
      <c r="I5" s="110">
        <f t="shared" si="0"/>
        <v>0</v>
      </c>
      <c r="J5" s="110">
        <f t="shared" si="0"/>
        <v>0</v>
      </c>
      <c r="K5" s="110">
        <f t="shared" si="0"/>
        <v>324.346594</v>
      </c>
      <c r="L5" s="110">
        <f t="shared" si="0"/>
        <v>0</v>
      </c>
      <c r="M5" s="110">
        <f t="shared" si="0"/>
        <v>2300.221544</v>
      </c>
      <c r="N5" s="110">
        <f t="shared" ref="N5:N68" si="1">O5+T5+U5</f>
        <v>69961.322049</v>
      </c>
      <c r="O5" s="110">
        <f>SUM(P5:S5)</f>
        <v>67731.938838</v>
      </c>
      <c r="P5" s="110">
        <f t="shared" ref="P5:U5" si="2">SUM(P6:P68)</f>
        <v>13299.521867</v>
      </c>
      <c r="Q5" s="110">
        <f t="shared" si="2"/>
        <v>54432.416971</v>
      </c>
      <c r="R5" s="118">
        <f t="shared" si="2"/>
        <v>0</v>
      </c>
      <c r="S5" s="110">
        <f t="shared" si="2"/>
        <v>0</v>
      </c>
      <c r="T5" s="110">
        <f t="shared" si="2"/>
        <v>0</v>
      </c>
      <c r="U5" s="110">
        <f t="shared" si="2"/>
        <v>2229.383211</v>
      </c>
    </row>
    <row r="6" ht="10" customHeight="1" spans="1:21">
      <c r="A6" s="111">
        <v>1</v>
      </c>
      <c r="B6" s="111" t="s">
        <v>1618</v>
      </c>
      <c r="C6" s="112">
        <f t="shared" ref="C6:C37" si="3">D6+L6+M6</f>
        <v>51055.673809</v>
      </c>
      <c r="D6" s="113">
        <f t="shared" ref="D6:D69" si="4">E6+F6+G6+H6+I6+J6+K6</f>
        <v>49781.312756</v>
      </c>
      <c r="E6" s="113">
        <v>42182.350279</v>
      </c>
      <c r="F6" s="113">
        <v>7598.962477</v>
      </c>
      <c r="G6" s="113">
        <v>0</v>
      </c>
      <c r="H6" s="113">
        <v>0</v>
      </c>
      <c r="I6" s="113">
        <v>0</v>
      </c>
      <c r="J6" s="113">
        <v>0</v>
      </c>
      <c r="K6" s="113">
        <v>0</v>
      </c>
      <c r="L6" s="113">
        <v>0</v>
      </c>
      <c r="M6" s="113">
        <v>1274.361053</v>
      </c>
      <c r="N6" s="116">
        <f t="shared" si="1"/>
        <v>51055.673809</v>
      </c>
      <c r="O6" s="117">
        <f t="shared" ref="O6:O69" si="5">P6+Q6+R6+S6</f>
        <v>49781.312756</v>
      </c>
      <c r="P6" s="117">
        <v>3302.758579</v>
      </c>
      <c r="Q6" s="117">
        <v>46478.554177</v>
      </c>
      <c r="R6" s="117">
        <v>0</v>
      </c>
      <c r="S6" s="117">
        <v>0</v>
      </c>
      <c r="T6" s="117">
        <v>0</v>
      </c>
      <c r="U6" s="117">
        <v>1274.361053</v>
      </c>
    </row>
    <row r="7" ht="10" customHeight="1" spans="1:21">
      <c r="A7" s="111">
        <v>2</v>
      </c>
      <c r="B7" s="111" t="s">
        <v>1619</v>
      </c>
      <c r="C7" s="112">
        <f t="shared" si="3"/>
        <v>44.689556</v>
      </c>
      <c r="D7" s="113">
        <f t="shared" si="4"/>
        <v>44.689556</v>
      </c>
      <c r="E7" s="113">
        <v>44.689556</v>
      </c>
      <c r="F7" s="113">
        <v>0</v>
      </c>
      <c r="G7" s="113">
        <v>0</v>
      </c>
      <c r="H7" s="113">
        <v>0</v>
      </c>
      <c r="I7" s="113">
        <v>0</v>
      </c>
      <c r="J7" s="113">
        <v>0</v>
      </c>
      <c r="K7" s="113">
        <v>0</v>
      </c>
      <c r="L7" s="113">
        <v>0</v>
      </c>
      <c r="M7" s="113">
        <v>0</v>
      </c>
      <c r="N7" s="116">
        <f t="shared" si="1"/>
        <v>44.689556</v>
      </c>
      <c r="O7" s="117">
        <f t="shared" si="5"/>
        <v>44.689556</v>
      </c>
      <c r="P7" s="117">
        <v>38.652177</v>
      </c>
      <c r="Q7" s="117">
        <v>6.037379</v>
      </c>
      <c r="R7" s="117">
        <v>0</v>
      </c>
      <c r="S7" s="117">
        <v>0</v>
      </c>
      <c r="T7" s="117">
        <v>0</v>
      </c>
      <c r="U7" s="117">
        <v>0</v>
      </c>
    </row>
    <row r="8" ht="10" customHeight="1" spans="1:21">
      <c r="A8" s="111">
        <v>3</v>
      </c>
      <c r="B8" s="111" t="s">
        <v>1620</v>
      </c>
      <c r="C8" s="112">
        <f t="shared" si="3"/>
        <v>43.933871</v>
      </c>
      <c r="D8" s="113">
        <f t="shared" si="4"/>
        <v>43.933871</v>
      </c>
      <c r="E8" s="113">
        <v>43.933871</v>
      </c>
      <c r="F8" s="113">
        <v>0</v>
      </c>
      <c r="G8" s="113">
        <v>0</v>
      </c>
      <c r="H8" s="113">
        <v>0</v>
      </c>
      <c r="I8" s="113">
        <v>0</v>
      </c>
      <c r="J8" s="113">
        <v>0</v>
      </c>
      <c r="K8" s="113">
        <v>0</v>
      </c>
      <c r="L8" s="113">
        <v>0</v>
      </c>
      <c r="M8" s="113">
        <v>0</v>
      </c>
      <c r="N8" s="116">
        <f t="shared" si="1"/>
        <v>43.933871</v>
      </c>
      <c r="O8" s="117">
        <f t="shared" si="5"/>
        <v>43.933871</v>
      </c>
      <c r="P8" s="117">
        <v>31.143871</v>
      </c>
      <c r="Q8" s="117">
        <v>12.79</v>
      </c>
      <c r="R8" s="117">
        <v>0</v>
      </c>
      <c r="S8" s="117">
        <v>0</v>
      </c>
      <c r="T8" s="117">
        <v>0</v>
      </c>
      <c r="U8" s="117">
        <v>0</v>
      </c>
    </row>
    <row r="9" ht="10" customHeight="1" spans="1:21">
      <c r="A9" s="111">
        <v>4</v>
      </c>
      <c r="B9" s="111" t="s">
        <v>1621</v>
      </c>
      <c r="C9" s="112">
        <f t="shared" si="3"/>
        <v>58.878004</v>
      </c>
      <c r="D9" s="113">
        <f t="shared" si="4"/>
        <v>58.878004</v>
      </c>
      <c r="E9" s="113">
        <v>58.878004</v>
      </c>
      <c r="F9" s="113">
        <v>0</v>
      </c>
      <c r="G9" s="113">
        <v>0</v>
      </c>
      <c r="H9" s="113">
        <v>0</v>
      </c>
      <c r="I9" s="113">
        <v>0</v>
      </c>
      <c r="J9" s="113">
        <v>0</v>
      </c>
      <c r="K9" s="113">
        <v>0</v>
      </c>
      <c r="L9" s="113">
        <v>0</v>
      </c>
      <c r="M9" s="113">
        <v>0</v>
      </c>
      <c r="N9" s="116">
        <f t="shared" si="1"/>
        <v>58.878004</v>
      </c>
      <c r="O9" s="117">
        <f t="shared" si="5"/>
        <v>58.878004</v>
      </c>
      <c r="P9" s="117">
        <v>32.612106</v>
      </c>
      <c r="Q9" s="117">
        <v>26.265898</v>
      </c>
      <c r="R9" s="117">
        <v>0</v>
      </c>
      <c r="S9" s="117">
        <v>0</v>
      </c>
      <c r="T9" s="117">
        <v>0</v>
      </c>
      <c r="U9" s="117">
        <v>0</v>
      </c>
    </row>
    <row r="10" ht="10" customHeight="1" spans="1:21">
      <c r="A10" s="111">
        <v>5</v>
      </c>
      <c r="B10" s="111" t="s">
        <v>1622</v>
      </c>
      <c r="C10" s="112">
        <f t="shared" si="3"/>
        <v>11.992784</v>
      </c>
      <c r="D10" s="113">
        <f t="shared" si="4"/>
        <v>11.992784</v>
      </c>
      <c r="E10" s="113">
        <v>11.992784</v>
      </c>
      <c r="F10" s="113">
        <v>0</v>
      </c>
      <c r="G10" s="113">
        <v>0</v>
      </c>
      <c r="H10" s="113">
        <v>0</v>
      </c>
      <c r="I10" s="113">
        <v>0</v>
      </c>
      <c r="J10" s="113">
        <v>0</v>
      </c>
      <c r="K10" s="113">
        <v>0</v>
      </c>
      <c r="L10" s="113">
        <v>0</v>
      </c>
      <c r="M10" s="113">
        <v>0</v>
      </c>
      <c r="N10" s="116">
        <f t="shared" si="1"/>
        <v>11.992784</v>
      </c>
      <c r="O10" s="117">
        <f t="shared" si="5"/>
        <v>11.992784</v>
      </c>
      <c r="P10" s="117">
        <v>11.992784</v>
      </c>
      <c r="Q10" s="117">
        <v>0</v>
      </c>
      <c r="R10" s="117">
        <v>0</v>
      </c>
      <c r="S10" s="117">
        <v>0</v>
      </c>
      <c r="T10" s="117">
        <v>0</v>
      </c>
      <c r="U10" s="117">
        <v>0</v>
      </c>
    </row>
    <row r="11" ht="10" customHeight="1" spans="1:21">
      <c r="A11" s="111">
        <v>6</v>
      </c>
      <c r="B11" s="111" t="s">
        <v>1623</v>
      </c>
      <c r="C11" s="112">
        <f t="shared" si="3"/>
        <v>13.682878</v>
      </c>
      <c r="D11" s="113">
        <f t="shared" si="4"/>
        <v>13.682878</v>
      </c>
      <c r="E11" s="113">
        <v>5.682878</v>
      </c>
      <c r="F11" s="113">
        <v>8</v>
      </c>
      <c r="G11" s="113">
        <v>0</v>
      </c>
      <c r="H11" s="113">
        <v>0</v>
      </c>
      <c r="I11" s="113">
        <v>0</v>
      </c>
      <c r="J11" s="113">
        <v>0</v>
      </c>
      <c r="K11" s="113">
        <v>0</v>
      </c>
      <c r="L11" s="113">
        <v>0</v>
      </c>
      <c r="M11" s="113">
        <v>0</v>
      </c>
      <c r="N11" s="116">
        <f t="shared" si="1"/>
        <v>13.682878</v>
      </c>
      <c r="O11" s="117">
        <f t="shared" si="5"/>
        <v>13.682878</v>
      </c>
      <c r="P11" s="117">
        <v>5.429576</v>
      </c>
      <c r="Q11" s="117">
        <v>8.253302</v>
      </c>
      <c r="R11" s="117">
        <v>0</v>
      </c>
      <c r="S11" s="117">
        <v>0</v>
      </c>
      <c r="T11" s="117">
        <v>0</v>
      </c>
      <c r="U11" s="117">
        <v>0</v>
      </c>
    </row>
    <row r="12" ht="10" customHeight="1" spans="1:21">
      <c r="A12" s="111">
        <v>7</v>
      </c>
      <c r="B12" s="111" t="s">
        <v>1624</v>
      </c>
      <c r="C12" s="112">
        <f t="shared" si="3"/>
        <v>32.460144</v>
      </c>
      <c r="D12" s="113">
        <f t="shared" si="4"/>
        <v>32.460144</v>
      </c>
      <c r="E12" s="113">
        <v>32.460144</v>
      </c>
      <c r="F12" s="113">
        <v>0</v>
      </c>
      <c r="G12" s="113">
        <v>0</v>
      </c>
      <c r="H12" s="113">
        <v>0</v>
      </c>
      <c r="I12" s="113">
        <v>0</v>
      </c>
      <c r="J12" s="113">
        <v>0</v>
      </c>
      <c r="K12" s="113">
        <v>0</v>
      </c>
      <c r="L12" s="113">
        <v>0</v>
      </c>
      <c r="M12" s="113">
        <v>0</v>
      </c>
      <c r="N12" s="116">
        <f t="shared" si="1"/>
        <v>32.460144</v>
      </c>
      <c r="O12" s="117">
        <f t="shared" si="5"/>
        <v>32.460144</v>
      </c>
      <c r="P12" s="117">
        <v>32.460144</v>
      </c>
      <c r="Q12" s="117">
        <v>0</v>
      </c>
      <c r="R12" s="117">
        <v>0</v>
      </c>
      <c r="S12" s="117">
        <v>0</v>
      </c>
      <c r="T12" s="117">
        <v>0</v>
      </c>
      <c r="U12" s="117">
        <v>0</v>
      </c>
    </row>
    <row r="13" ht="10" customHeight="1" spans="1:21">
      <c r="A13" s="111">
        <v>8</v>
      </c>
      <c r="B13" s="111" t="s">
        <v>1625</v>
      </c>
      <c r="C13" s="112">
        <f t="shared" si="3"/>
        <v>635.045288</v>
      </c>
      <c r="D13" s="113">
        <f t="shared" si="4"/>
        <v>0.942509</v>
      </c>
      <c r="E13" s="113">
        <v>0.942509</v>
      </c>
      <c r="F13" s="113">
        <v>0</v>
      </c>
      <c r="G13" s="113">
        <v>0</v>
      </c>
      <c r="H13" s="113">
        <v>0</v>
      </c>
      <c r="I13" s="113">
        <v>0</v>
      </c>
      <c r="J13" s="113">
        <v>0</v>
      </c>
      <c r="K13" s="113">
        <v>0</v>
      </c>
      <c r="L13" s="113">
        <v>0</v>
      </c>
      <c r="M13" s="113">
        <v>634.102779</v>
      </c>
      <c r="N13" s="116">
        <f t="shared" si="1"/>
        <v>635.045288</v>
      </c>
      <c r="O13" s="117">
        <f t="shared" si="5"/>
        <v>0.942509</v>
      </c>
      <c r="P13" s="117">
        <v>0.942509</v>
      </c>
      <c r="Q13" s="117">
        <v>0</v>
      </c>
      <c r="R13" s="117">
        <v>0</v>
      </c>
      <c r="S13" s="117">
        <v>0</v>
      </c>
      <c r="T13" s="117">
        <v>0</v>
      </c>
      <c r="U13" s="117">
        <v>634.102779</v>
      </c>
    </row>
    <row r="14" ht="10" customHeight="1" spans="1:21">
      <c r="A14" s="111">
        <v>9</v>
      </c>
      <c r="B14" s="111" t="s">
        <v>1626</v>
      </c>
      <c r="C14" s="112">
        <f t="shared" si="3"/>
        <v>250.769446</v>
      </c>
      <c r="D14" s="113">
        <f t="shared" si="4"/>
        <v>250.769446</v>
      </c>
      <c r="E14" s="113">
        <v>250.769446</v>
      </c>
      <c r="F14" s="113">
        <v>0</v>
      </c>
      <c r="G14" s="113">
        <v>0</v>
      </c>
      <c r="H14" s="113">
        <v>0</v>
      </c>
      <c r="I14" s="113">
        <v>0</v>
      </c>
      <c r="J14" s="113">
        <v>0</v>
      </c>
      <c r="K14" s="113">
        <v>0</v>
      </c>
      <c r="L14" s="113">
        <v>0</v>
      </c>
      <c r="M14" s="113">
        <v>0</v>
      </c>
      <c r="N14" s="116">
        <f t="shared" si="1"/>
        <v>250.769446</v>
      </c>
      <c r="O14" s="117">
        <f t="shared" si="5"/>
        <v>250.769446</v>
      </c>
      <c r="P14" s="117">
        <v>70.257051</v>
      </c>
      <c r="Q14" s="117">
        <v>180.512395</v>
      </c>
      <c r="R14" s="117">
        <v>0</v>
      </c>
      <c r="S14" s="117">
        <v>0</v>
      </c>
      <c r="T14" s="117">
        <v>0</v>
      </c>
      <c r="U14" s="117">
        <v>0</v>
      </c>
    </row>
    <row r="15" ht="10" customHeight="1" spans="1:21">
      <c r="A15" s="111">
        <v>10</v>
      </c>
      <c r="B15" s="111" t="s">
        <v>1627</v>
      </c>
      <c r="C15" s="112">
        <f t="shared" si="3"/>
        <v>359.355009</v>
      </c>
      <c r="D15" s="113">
        <f t="shared" si="4"/>
        <v>359.267999</v>
      </c>
      <c r="E15" s="113">
        <v>359.267999</v>
      </c>
      <c r="F15" s="113">
        <v>0</v>
      </c>
      <c r="G15" s="113">
        <v>0</v>
      </c>
      <c r="H15" s="113">
        <v>0</v>
      </c>
      <c r="I15" s="113">
        <v>0</v>
      </c>
      <c r="J15" s="113">
        <v>0</v>
      </c>
      <c r="K15" s="113">
        <v>0</v>
      </c>
      <c r="L15" s="113">
        <v>0</v>
      </c>
      <c r="M15" s="113">
        <v>0.08701</v>
      </c>
      <c r="N15" s="116">
        <f t="shared" si="1"/>
        <v>359.355009</v>
      </c>
      <c r="O15" s="117">
        <f t="shared" si="5"/>
        <v>359.267999</v>
      </c>
      <c r="P15" s="117">
        <v>284.601108</v>
      </c>
      <c r="Q15" s="117">
        <v>74.666891</v>
      </c>
      <c r="R15" s="117">
        <v>0</v>
      </c>
      <c r="S15" s="117">
        <v>0</v>
      </c>
      <c r="T15" s="117">
        <v>0</v>
      </c>
      <c r="U15" s="117">
        <v>0.08701</v>
      </c>
    </row>
    <row r="16" ht="10" customHeight="1" spans="1:21">
      <c r="A16" s="111">
        <v>11</v>
      </c>
      <c r="B16" s="111" t="s">
        <v>1628</v>
      </c>
      <c r="C16" s="112">
        <f t="shared" si="3"/>
        <v>396.305671</v>
      </c>
      <c r="D16" s="113">
        <f t="shared" si="4"/>
        <v>357.652929</v>
      </c>
      <c r="E16" s="113">
        <v>357.652929</v>
      </c>
      <c r="F16" s="113">
        <v>0</v>
      </c>
      <c r="G16" s="113">
        <v>0</v>
      </c>
      <c r="H16" s="113">
        <v>0</v>
      </c>
      <c r="I16" s="113">
        <v>0</v>
      </c>
      <c r="J16" s="113">
        <v>0</v>
      </c>
      <c r="K16" s="113">
        <v>0</v>
      </c>
      <c r="L16" s="113">
        <v>0</v>
      </c>
      <c r="M16" s="113">
        <v>38.652742</v>
      </c>
      <c r="N16" s="116">
        <f t="shared" si="1"/>
        <v>396.305671</v>
      </c>
      <c r="O16" s="117">
        <f t="shared" si="5"/>
        <v>357.652929</v>
      </c>
      <c r="P16" s="117">
        <v>308.41086</v>
      </c>
      <c r="Q16" s="117">
        <v>49.242069</v>
      </c>
      <c r="R16" s="117">
        <v>0</v>
      </c>
      <c r="S16" s="117">
        <v>0</v>
      </c>
      <c r="T16" s="117">
        <v>0</v>
      </c>
      <c r="U16" s="117">
        <v>38.652742</v>
      </c>
    </row>
    <row r="17" ht="10" customHeight="1" spans="1:21">
      <c r="A17" s="111">
        <v>12</v>
      </c>
      <c r="B17" s="111" t="s">
        <v>1629</v>
      </c>
      <c r="C17" s="112">
        <f t="shared" si="3"/>
        <v>355.285474</v>
      </c>
      <c r="D17" s="113">
        <f t="shared" si="4"/>
        <v>355.285474</v>
      </c>
      <c r="E17" s="113">
        <v>355.285474</v>
      </c>
      <c r="F17" s="113">
        <v>0</v>
      </c>
      <c r="G17" s="113">
        <v>0</v>
      </c>
      <c r="H17" s="113">
        <v>0</v>
      </c>
      <c r="I17" s="113">
        <v>0</v>
      </c>
      <c r="J17" s="113">
        <v>0</v>
      </c>
      <c r="K17" s="113">
        <v>0</v>
      </c>
      <c r="L17" s="113">
        <v>0</v>
      </c>
      <c r="M17" s="113">
        <v>0</v>
      </c>
      <c r="N17" s="116">
        <f t="shared" si="1"/>
        <v>355.285474</v>
      </c>
      <c r="O17" s="117">
        <f t="shared" si="5"/>
        <v>355.285474</v>
      </c>
      <c r="P17" s="117">
        <v>183.118436</v>
      </c>
      <c r="Q17" s="117">
        <v>172.167038</v>
      </c>
      <c r="R17" s="117">
        <v>0</v>
      </c>
      <c r="S17" s="117">
        <v>0</v>
      </c>
      <c r="T17" s="117">
        <v>0</v>
      </c>
      <c r="U17" s="117">
        <v>0</v>
      </c>
    </row>
    <row r="18" ht="10" customHeight="1" spans="1:21">
      <c r="A18" s="111">
        <v>13</v>
      </c>
      <c r="B18" s="111" t="s">
        <v>1630</v>
      </c>
      <c r="C18" s="112">
        <f t="shared" si="3"/>
        <v>762.91001</v>
      </c>
      <c r="D18" s="113">
        <f t="shared" si="4"/>
        <v>759.010218</v>
      </c>
      <c r="E18" s="113">
        <v>759.010218</v>
      </c>
      <c r="F18" s="113">
        <v>0</v>
      </c>
      <c r="G18" s="113">
        <v>0</v>
      </c>
      <c r="H18" s="113">
        <v>0</v>
      </c>
      <c r="I18" s="113">
        <v>0</v>
      </c>
      <c r="J18" s="113">
        <v>0</v>
      </c>
      <c r="K18" s="113">
        <v>0</v>
      </c>
      <c r="L18" s="113">
        <v>0</v>
      </c>
      <c r="M18" s="113">
        <v>3.899792</v>
      </c>
      <c r="N18" s="116">
        <f t="shared" si="1"/>
        <v>762.91001</v>
      </c>
      <c r="O18" s="117">
        <f t="shared" si="5"/>
        <v>759.535299</v>
      </c>
      <c r="P18" s="117">
        <v>621.10664</v>
      </c>
      <c r="Q18" s="117">
        <v>138.428659</v>
      </c>
      <c r="R18" s="117">
        <v>0</v>
      </c>
      <c r="S18" s="117">
        <v>0</v>
      </c>
      <c r="T18" s="117">
        <v>0</v>
      </c>
      <c r="U18" s="117">
        <v>3.374711</v>
      </c>
    </row>
    <row r="19" ht="10" customHeight="1" spans="1:21">
      <c r="A19" s="111">
        <v>14</v>
      </c>
      <c r="B19" s="111" t="s">
        <v>1631</v>
      </c>
      <c r="C19" s="112">
        <f t="shared" si="3"/>
        <v>627.859393</v>
      </c>
      <c r="D19" s="113">
        <f t="shared" si="4"/>
        <v>627.859393</v>
      </c>
      <c r="E19" s="113">
        <v>627.859393</v>
      </c>
      <c r="F19" s="113">
        <v>0</v>
      </c>
      <c r="G19" s="113">
        <v>0</v>
      </c>
      <c r="H19" s="113">
        <v>0</v>
      </c>
      <c r="I19" s="113">
        <v>0</v>
      </c>
      <c r="J19" s="113">
        <v>0</v>
      </c>
      <c r="K19" s="113">
        <v>0</v>
      </c>
      <c r="L19" s="113">
        <v>0</v>
      </c>
      <c r="M19" s="113">
        <v>0</v>
      </c>
      <c r="N19" s="116">
        <f t="shared" si="1"/>
        <v>627.859393</v>
      </c>
      <c r="O19" s="117">
        <f t="shared" si="5"/>
        <v>627.859393</v>
      </c>
      <c r="P19" s="117">
        <v>333.928914</v>
      </c>
      <c r="Q19" s="117">
        <v>293.930479</v>
      </c>
      <c r="R19" s="117">
        <v>0</v>
      </c>
      <c r="S19" s="117">
        <v>0</v>
      </c>
      <c r="T19" s="117">
        <v>0</v>
      </c>
      <c r="U19" s="117">
        <v>0</v>
      </c>
    </row>
    <row r="20" ht="10" customHeight="1" spans="1:21">
      <c r="A20" s="111">
        <v>15</v>
      </c>
      <c r="B20" s="111" t="s">
        <v>1632</v>
      </c>
      <c r="C20" s="112">
        <f t="shared" si="3"/>
        <v>377.532897</v>
      </c>
      <c r="D20" s="113">
        <f t="shared" si="4"/>
        <v>377.532897</v>
      </c>
      <c r="E20" s="113">
        <v>377.532897</v>
      </c>
      <c r="F20" s="113">
        <v>0</v>
      </c>
      <c r="G20" s="113">
        <v>0</v>
      </c>
      <c r="H20" s="113">
        <v>0</v>
      </c>
      <c r="I20" s="113">
        <v>0</v>
      </c>
      <c r="J20" s="113">
        <v>0</v>
      </c>
      <c r="K20" s="113">
        <v>0</v>
      </c>
      <c r="L20" s="113">
        <v>0</v>
      </c>
      <c r="M20" s="113">
        <v>0</v>
      </c>
      <c r="N20" s="116">
        <f t="shared" si="1"/>
        <v>377.532897</v>
      </c>
      <c r="O20" s="117">
        <f t="shared" si="5"/>
        <v>377.532897</v>
      </c>
      <c r="P20" s="117">
        <v>290.896501</v>
      </c>
      <c r="Q20" s="117">
        <v>86.636396</v>
      </c>
      <c r="R20" s="117">
        <v>0</v>
      </c>
      <c r="S20" s="117">
        <v>0</v>
      </c>
      <c r="T20" s="117">
        <v>0</v>
      </c>
      <c r="U20" s="117">
        <v>0</v>
      </c>
    </row>
    <row r="21" ht="10" customHeight="1" spans="1:21">
      <c r="A21" s="111">
        <v>16</v>
      </c>
      <c r="B21" s="111" t="s">
        <v>1633</v>
      </c>
      <c r="C21" s="112">
        <f t="shared" si="3"/>
        <v>239.688719</v>
      </c>
      <c r="D21" s="113">
        <f t="shared" si="4"/>
        <v>228.991181</v>
      </c>
      <c r="E21" s="113">
        <v>228.991181</v>
      </c>
      <c r="F21" s="113">
        <v>0</v>
      </c>
      <c r="G21" s="113">
        <v>0</v>
      </c>
      <c r="H21" s="113">
        <v>0</v>
      </c>
      <c r="I21" s="113">
        <v>0</v>
      </c>
      <c r="J21" s="113">
        <v>0</v>
      </c>
      <c r="K21" s="113">
        <v>0</v>
      </c>
      <c r="L21" s="113">
        <v>0</v>
      </c>
      <c r="M21" s="113">
        <v>10.697538</v>
      </c>
      <c r="N21" s="116">
        <f t="shared" si="1"/>
        <v>239.688719</v>
      </c>
      <c r="O21" s="117">
        <f t="shared" si="5"/>
        <v>228.991181</v>
      </c>
      <c r="P21" s="117">
        <v>228.991181</v>
      </c>
      <c r="Q21" s="117">
        <v>0</v>
      </c>
      <c r="R21" s="117">
        <v>0</v>
      </c>
      <c r="S21" s="117">
        <v>0</v>
      </c>
      <c r="T21" s="117">
        <v>0</v>
      </c>
      <c r="U21" s="117">
        <v>10.697538</v>
      </c>
    </row>
    <row r="22" ht="10" customHeight="1" spans="1:21">
      <c r="A22" s="111">
        <v>17</v>
      </c>
      <c r="B22" s="111" t="s">
        <v>1634</v>
      </c>
      <c r="C22" s="112">
        <f t="shared" si="3"/>
        <v>544.767003</v>
      </c>
      <c r="D22" s="113">
        <f t="shared" si="4"/>
        <v>529.786448</v>
      </c>
      <c r="E22" s="113">
        <v>529.786448</v>
      </c>
      <c r="F22" s="113">
        <v>0</v>
      </c>
      <c r="G22" s="113">
        <v>0</v>
      </c>
      <c r="H22" s="113">
        <v>0</v>
      </c>
      <c r="I22" s="113">
        <v>0</v>
      </c>
      <c r="J22" s="113">
        <v>0</v>
      </c>
      <c r="K22" s="113">
        <v>0</v>
      </c>
      <c r="L22" s="113">
        <v>0</v>
      </c>
      <c r="M22" s="113">
        <v>14.980555</v>
      </c>
      <c r="N22" s="116">
        <f t="shared" si="1"/>
        <v>544.767003</v>
      </c>
      <c r="O22" s="117">
        <f t="shared" si="5"/>
        <v>542.874458</v>
      </c>
      <c r="P22" s="117">
        <v>316.657846</v>
      </c>
      <c r="Q22" s="117">
        <v>226.216612</v>
      </c>
      <c r="R22" s="117">
        <v>0</v>
      </c>
      <c r="S22" s="117">
        <v>0</v>
      </c>
      <c r="T22" s="117">
        <v>0</v>
      </c>
      <c r="U22" s="117">
        <v>1.892545</v>
      </c>
    </row>
    <row r="23" ht="10" customHeight="1" spans="1:21">
      <c r="A23" s="111">
        <v>18</v>
      </c>
      <c r="B23" s="111" t="s">
        <v>1635</v>
      </c>
      <c r="C23" s="112">
        <f t="shared" si="3"/>
        <v>404.66718</v>
      </c>
      <c r="D23" s="113">
        <f t="shared" si="4"/>
        <v>333.39861</v>
      </c>
      <c r="E23" s="113">
        <v>333.39861</v>
      </c>
      <c r="F23" s="113">
        <v>0</v>
      </c>
      <c r="G23" s="113">
        <v>0</v>
      </c>
      <c r="H23" s="113">
        <v>0</v>
      </c>
      <c r="I23" s="113">
        <v>0</v>
      </c>
      <c r="J23" s="113">
        <v>0</v>
      </c>
      <c r="K23" s="113">
        <v>0</v>
      </c>
      <c r="L23" s="113">
        <v>0</v>
      </c>
      <c r="M23" s="113">
        <v>71.26857</v>
      </c>
      <c r="N23" s="116">
        <f t="shared" si="1"/>
        <v>404.66718</v>
      </c>
      <c r="O23" s="117">
        <f t="shared" si="5"/>
        <v>333.39861</v>
      </c>
      <c r="P23" s="117">
        <v>259.679166</v>
      </c>
      <c r="Q23" s="117">
        <v>73.719444</v>
      </c>
      <c r="R23" s="117">
        <v>0</v>
      </c>
      <c r="S23" s="117">
        <v>0</v>
      </c>
      <c r="T23" s="117">
        <v>0</v>
      </c>
      <c r="U23" s="117">
        <v>71.26857</v>
      </c>
    </row>
    <row r="24" ht="10" customHeight="1" spans="1:21">
      <c r="A24" s="111">
        <v>19</v>
      </c>
      <c r="B24" s="111" t="s">
        <v>1636</v>
      </c>
      <c r="C24" s="112">
        <f t="shared" si="3"/>
        <v>231.688551</v>
      </c>
      <c r="D24" s="113">
        <f t="shared" si="4"/>
        <v>231.639131</v>
      </c>
      <c r="E24" s="113">
        <v>168.717131</v>
      </c>
      <c r="F24" s="113">
        <v>0</v>
      </c>
      <c r="G24" s="113">
        <v>0</v>
      </c>
      <c r="H24" s="113">
        <v>0</v>
      </c>
      <c r="I24" s="113">
        <v>0</v>
      </c>
      <c r="J24" s="113">
        <v>0</v>
      </c>
      <c r="K24" s="113">
        <v>62.922</v>
      </c>
      <c r="L24" s="113">
        <v>0</v>
      </c>
      <c r="M24" s="113">
        <v>0.04942</v>
      </c>
      <c r="N24" s="116">
        <f t="shared" si="1"/>
        <v>231.688551</v>
      </c>
      <c r="O24" s="117">
        <f t="shared" si="5"/>
        <v>231.614189</v>
      </c>
      <c r="P24" s="117">
        <v>149.756985</v>
      </c>
      <c r="Q24" s="117">
        <v>81.857204</v>
      </c>
      <c r="R24" s="117">
        <v>0</v>
      </c>
      <c r="S24" s="117">
        <v>0</v>
      </c>
      <c r="T24" s="117">
        <v>0</v>
      </c>
      <c r="U24" s="117">
        <v>0.074362</v>
      </c>
    </row>
    <row r="25" ht="10" customHeight="1" spans="1:21">
      <c r="A25" s="111">
        <v>20</v>
      </c>
      <c r="B25" s="111" t="s">
        <v>1637</v>
      </c>
      <c r="C25" s="112">
        <f t="shared" si="3"/>
        <v>776.679913</v>
      </c>
      <c r="D25" s="113">
        <f t="shared" si="4"/>
        <v>776.679913</v>
      </c>
      <c r="E25" s="113">
        <v>776.679913</v>
      </c>
      <c r="F25" s="113">
        <v>0</v>
      </c>
      <c r="G25" s="113">
        <v>0</v>
      </c>
      <c r="H25" s="113">
        <v>0</v>
      </c>
      <c r="I25" s="113">
        <v>0</v>
      </c>
      <c r="J25" s="113">
        <v>0</v>
      </c>
      <c r="K25" s="113">
        <v>0</v>
      </c>
      <c r="L25" s="113">
        <v>0</v>
      </c>
      <c r="M25" s="113">
        <v>0</v>
      </c>
      <c r="N25" s="116">
        <f t="shared" si="1"/>
        <v>776.679913</v>
      </c>
      <c r="O25" s="117">
        <f t="shared" si="5"/>
        <v>776.679913</v>
      </c>
      <c r="P25" s="117">
        <v>656.417461</v>
      </c>
      <c r="Q25" s="117">
        <v>120.262452</v>
      </c>
      <c r="R25" s="117">
        <v>0</v>
      </c>
      <c r="S25" s="117">
        <v>0</v>
      </c>
      <c r="T25" s="117">
        <v>0</v>
      </c>
      <c r="U25" s="117">
        <v>0</v>
      </c>
    </row>
    <row r="26" ht="10" customHeight="1" spans="1:21">
      <c r="A26" s="111">
        <v>21</v>
      </c>
      <c r="B26" s="111" t="s">
        <v>1638</v>
      </c>
      <c r="C26" s="112">
        <f t="shared" si="3"/>
        <v>659.429672</v>
      </c>
      <c r="D26" s="113">
        <f t="shared" si="4"/>
        <v>659.343805</v>
      </c>
      <c r="E26" s="113">
        <v>659.343805</v>
      </c>
      <c r="F26" s="113">
        <v>0</v>
      </c>
      <c r="G26" s="113">
        <v>0</v>
      </c>
      <c r="H26" s="113">
        <v>0</v>
      </c>
      <c r="I26" s="113">
        <v>0</v>
      </c>
      <c r="J26" s="113">
        <v>0</v>
      </c>
      <c r="K26" s="113">
        <v>0</v>
      </c>
      <c r="L26" s="113">
        <v>0</v>
      </c>
      <c r="M26" s="113">
        <v>0.085867</v>
      </c>
      <c r="N26" s="116">
        <f t="shared" si="1"/>
        <v>659.429672</v>
      </c>
      <c r="O26" s="117">
        <f t="shared" si="5"/>
        <v>659.429672</v>
      </c>
      <c r="P26" s="117">
        <v>552.266023</v>
      </c>
      <c r="Q26" s="117">
        <v>107.163649</v>
      </c>
      <c r="R26" s="117">
        <v>0</v>
      </c>
      <c r="S26" s="117">
        <v>0</v>
      </c>
      <c r="T26" s="117">
        <v>0</v>
      </c>
      <c r="U26" s="117">
        <v>0</v>
      </c>
    </row>
    <row r="27" ht="10" customHeight="1" spans="1:21">
      <c r="A27" s="111">
        <v>22</v>
      </c>
      <c r="B27" s="111" t="s">
        <v>1639</v>
      </c>
      <c r="C27" s="112">
        <f t="shared" si="3"/>
        <v>505.064061</v>
      </c>
      <c r="D27" s="113">
        <f t="shared" si="4"/>
        <v>505.064061</v>
      </c>
      <c r="E27" s="113">
        <v>369.644061</v>
      </c>
      <c r="F27" s="113">
        <v>0</v>
      </c>
      <c r="G27" s="113">
        <v>0</v>
      </c>
      <c r="H27" s="113">
        <v>0</v>
      </c>
      <c r="I27" s="113">
        <v>0</v>
      </c>
      <c r="J27" s="113">
        <v>0</v>
      </c>
      <c r="K27" s="113">
        <v>135.42</v>
      </c>
      <c r="L27" s="113">
        <v>0</v>
      </c>
      <c r="M27" s="113">
        <v>0</v>
      </c>
      <c r="N27" s="116">
        <f t="shared" si="1"/>
        <v>505.064061</v>
      </c>
      <c r="O27" s="117">
        <f t="shared" si="5"/>
        <v>505.064061</v>
      </c>
      <c r="P27" s="117">
        <v>324.263358</v>
      </c>
      <c r="Q27" s="117">
        <v>180.800703</v>
      </c>
      <c r="R27" s="117">
        <v>0</v>
      </c>
      <c r="S27" s="117">
        <v>0</v>
      </c>
      <c r="T27" s="117">
        <v>0</v>
      </c>
      <c r="U27" s="117">
        <v>0</v>
      </c>
    </row>
    <row r="28" ht="10" customHeight="1" spans="1:21">
      <c r="A28" s="111">
        <v>23</v>
      </c>
      <c r="B28" s="111" t="s">
        <v>1640</v>
      </c>
      <c r="C28" s="112">
        <f t="shared" si="3"/>
        <v>122.301435</v>
      </c>
      <c r="D28" s="113">
        <f t="shared" si="4"/>
        <v>122.301435</v>
      </c>
      <c r="E28" s="113">
        <v>122.301435</v>
      </c>
      <c r="F28" s="113">
        <v>0</v>
      </c>
      <c r="G28" s="113">
        <v>0</v>
      </c>
      <c r="H28" s="113">
        <v>0</v>
      </c>
      <c r="I28" s="113">
        <v>0</v>
      </c>
      <c r="J28" s="113">
        <v>0</v>
      </c>
      <c r="K28" s="113">
        <v>0</v>
      </c>
      <c r="L28" s="113">
        <v>0</v>
      </c>
      <c r="M28" s="113">
        <v>0</v>
      </c>
      <c r="N28" s="116">
        <f t="shared" si="1"/>
        <v>122.301435</v>
      </c>
      <c r="O28" s="117">
        <f t="shared" si="5"/>
        <v>122.301435</v>
      </c>
      <c r="P28" s="117">
        <v>122.301435</v>
      </c>
      <c r="Q28" s="117">
        <v>0</v>
      </c>
      <c r="R28" s="117">
        <v>0</v>
      </c>
      <c r="S28" s="117">
        <v>0</v>
      </c>
      <c r="T28" s="117">
        <v>0</v>
      </c>
      <c r="U28" s="117">
        <v>0</v>
      </c>
    </row>
    <row r="29" ht="10" customHeight="1" spans="1:21">
      <c r="A29" s="111">
        <v>24</v>
      </c>
      <c r="B29" s="111" t="s">
        <v>1641</v>
      </c>
      <c r="C29" s="112">
        <f t="shared" si="3"/>
        <v>437.5936</v>
      </c>
      <c r="D29" s="113">
        <f t="shared" si="4"/>
        <v>437.524133</v>
      </c>
      <c r="E29" s="113">
        <v>326.141539</v>
      </c>
      <c r="F29" s="113">
        <v>0</v>
      </c>
      <c r="G29" s="113">
        <v>0</v>
      </c>
      <c r="H29" s="113">
        <v>0</v>
      </c>
      <c r="I29" s="113">
        <v>0</v>
      </c>
      <c r="J29" s="113">
        <v>0</v>
      </c>
      <c r="K29" s="113">
        <v>111.382594</v>
      </c>
      <c r="L29" s="113">
        <v>0</v>
      </c>
      <c r="M29" s="113">
        <v>0.069467</v>
      </c>
      <c r="N29" s="116">
        <f t="shared" si="1"/>
        <v>437.5936</v>
      </c>
      <c r="O29" s="117">
        <f t="shared" si="5"/>
        <v>437.253087</v>
      </c>
      <c r="P29" s="117">
        <v>277.848763</v>
      </c>
      <c r="Q29" s="117">
        <v>159.404324</v>
      </c>
      <c r="R29" s="117">
        <v>0</v>
      </c>
      <c r="S29" s="117">
        <v>0</v>
      </c>
      <c r="T29" s="117">
        <v>0</v>
      </c>
      <c r="U29" s="117">
        <v>0.340513</v>
      </c>
    </row>
    <row r="30" ht="10" customHeight="1" spans="1:21">
      <c r="A30" s="111">
        <v>25</v>
      </c>
      <c r="B30" s="111" t="s">
        <v>1642</v>
      </c>
      <c r="C30" s="112">
        <f t="shared" si="3"/>
        <v>436.981506</v>
      </c>
      <c r="D30" s="113">
        <f t="shared" si="4"/>
        <v>434.997506</v>
      </c>
      <c r="E30" s="113">
        <v>434.997506</v>
      </c>
      <c r="F30" s="113">
        <v>0</v>
      </c>
      <c r="G30" s="113">
        <v>0</v>
      </c>
      <c r="H30" s="113">
        <v>0</v>
      </c>
      <c r="I30" s="113">
        <v>0</v>
      </c>
      <c r="J30" s="113">
        <v>0</v>
      </c>
      <c r="K30" s="113">
        <v>0</v>
      </c>
      <c r="L30" s="113">
        <v>0</v>
      </c>
      <c r="M30" s="113">
        <v>1.984</v>
      </c>
      <c r="N30" s="116">
        <f t="shared" si="1"/>
        <v>436.981506</v>
      </c>
      <c r="O30" s="117">
        <f t="shared" si="5"/>
        <v>436.981506</v>
      </c>
      <c r="P30" s="117">
        <v>379.377576</v>
      </c>
      <c r="Q30" s="117">
        <v>57.60393</v>
      </c>
      <c r="R30" s="117">
        <v>0</v>
      </c>
      <c r="S30" s="117">
        <v>0</v>
      </c>
      <c r="T30" s="117">
        <v>0</v>
      </c>
      <c r="U30" s="117">
        <v>0</v>
      </c>
    </row>
    <row r="31" ht="10" customHeight="1" spans="1:21">
      <c r="A31" s="111">
        <v>26</v>
      </c>
      <c r="B31" s="111" t="s">
        <v>1643</v>
      </c>
      <c r="C31" s="112">
        <f t="shared" si="3"/>
        <v>162.116949</v>
      </c>
      <c r="D31" s="113">
        <f t="shared" si="4"/>
        <v>161.981157</v>
      </c>
      <c r="E31" s="113">
        <v>161.981157</v>
      </c>
      <c r="F31" s="113">
        <v>0</v>
      </c>
      <c r="G31" s="113">
        <v>0</v>
      </c>
      <c r="H31" s="113">
        <v>0</v>
      </c>
      <c r="I31" s="113">
        <v>0</v>
      </c>
      <c r="J31" s="113">
        <v>0</v>
      </c>
      <c r="K31" s="113">
        <v>0</v>
      </c>
      <c r="L31" s="113">
        <v>0</v>
      </c>
      <c r="M31" s="113">
        <v>0.135792</v>
      </c>
      <c r="N31" s="116">
        <f t="shared" si="1"/>
        <v>162.116949</v>
      </c>
      <c r="O31" s="117">
        <f t="shared" si="5"/>
        <v>161.981157</v>
      </c>
      <c r="P31" s="117">
        <v>145.073029</v>
      </c>
      <c r="Q31" s="117">
        <v>16.908128</v>
      </c>
      <c r="R31" s="117">
        <v>0</v>
      </c>
      <c r="S31" s="117">
        <v>0</v>
      </c>
      <c r="T31" s="117">
        <v>0</v>
      </c>
      <c r="U31" s="117">
        <v>0.135792</v>
      </c>
    </row>
    <row r="32" ht="10" customHeight="1" spans="1:21">
      <c r="A32" s="111">
        <v>27</v>
      </c>
      <c r="B32" s="111" t="s">
        <v>1644</v>
      </c>
      <c r="C32" s="112">
        <f t="shared" si="3"/>
        <v>505.295173</v>
      </c>
      <c r="D32" s="113">
        <f t="shared" si="4"/>
        <v>487.923762</v>
      </c>
      <c r="E32" s="113">
        <v>487.923762</v>
      </c>
      <c r="F32" s="113">
        <v>0</v>
      </c>
      <c r="G32" s="113">
        <v>0</v>
      </c>
      <c r="H32" s="113">
        <v>0</v>
      </c>
      <c r="I32" s="113">
        <v>0</v>
      </c>
      <c r="J32" s="113">
        <v>0</v>
      </c>
      <c r="K32" s="113">
        <v>0</v>
      </c>
      <c r="L32" s="113">
        <v>0</v>
      </c>
      <c r="M32" s="113">
        <v>17.371411</v>
      </c>
      <c r="N32" s="116">
        <f t="shared" si="1"/>
        <v>505.295173</v>
      </c>
      <c r="O32" s="117">
        <f t="shared" si="5"/>
        <v>487.923762</v>
      </c>
      <c r="P32" s="117">
        <v>381.168976</v>
      </c>
      <c r="Q32" s="117">
        <v>106.754786</v>
      </c>
      <c r="R32" s="117">
        <v>0</v>
      </c>
      <c r="S32" s="117">
        <v>0</v>
      </c>
      <c r="T32" s="117">
        <v>0</v>
      </c>
      <c r="U32" s="117">
        <v>17.371411</v>
      </c>
    </row>
    <row r="33" ht="10" customHeight="1" spans="1:21">
      <c r="A33" s="111">
        <v>28</v>
      </c>
      <c r="B33" s="111" t="s">
        <v>1645</v>
      </c>
      <c r="C33" s="112">
        <f t="shared" si="3"/>
        <v>301.742127</v>
      </c>
      <c r="D33" s="113">
        <f t="shared" si="4"/>
        <v>301.722577</v>
      </c>
      <c r="E33" s="113">
        <v>301.722577</v>
      </c>
      <c r="F33" s="113">
        <v>0</v>
      </c>
      <c r="G33" s="113">
        <v>0</v>
      </c>
      <c r="H33" s="113">
        <v>0</v>
      </c>
      <c r="I33" s="113">
        <v>0</v>
      </c>
      <c r="J33" s="113">
        <v>0</v>
      </c>
      <c r="K33" s="113">
        <v>0</v>
      </c>
      <c r="L33" s="113">
        <v>0</v>
      </c>
      <c r="M33" s="113">
        <v>0.01955</v>
      </c>
      <c r="N33" s="116">
        <f t="shared" si="1"/>
        <v>301.742127</v>
      </c>
      <c r="O33" s="117">
        <f t="shared" si="5"/>
        <v>301.722577</v>
      </c>
      <c r="P33" s="117">
        <v>255.329367</v>
      </c>
      <c r="Q33" s="117">
        <v>46.39321</v>
      </c>
      <c r="R33" s="117">
        <v>0</v>
      </c>
      <c r="S33" s="117">
        <v>0</v>
      </c>
      <c r="T33" s="117">
        <v>0</v>
      </c>
      <c r="U33" s="117">
        <v>0.01955</v>
      </c>
    </row>
    <row r="34" ht="10" customHeight="1" spans="1:21">
      <c r="A34" s="111">
        <v>29</v>
      </c>
      <c r="B34" s="111" t="s">
        <v>1646</v>
      </c>
      <c r="C34" s="112">
        <f t="shared" si="3"/>
        <v>268.331333</v>
      </c>
      <c r="D34" s="113">
        <f t="shared" si="4"/>
        <v>215.741837</v>
      </c>
      <c r="E34" s="113">
        <v>201.119837</v>
      </c>
      <c r="F34" s="113">
        <v>0</v>
      </c>
      <c r="G34" s="113">
        <v>0</v>
      </c>
      <c r="H34" s="113">
        <v>0</v>
      </c>
      <c r="I34" s="113">
        <v>0</v>
      </c>
      <c r="J34" s="113">
        <v>0</v>
      </c>
      <c r="K34" s="113">
        <v>14.622</v>
      </c>
      <c r="L34" s="113">
        <v>0</v>
      </c>
      <c r="M34" s="113">
        <v>52.589496</v>
      </c>
      <c r="N34" s="116">
        <f t="shared" si="1"/>
        <v>268.331333</v>
      </c>
      <c r="O34" s="117">
        <f t="shared" si="5"/>
        <v>268.331333</v>
      </c>
      <c r="P34" s="117">
        <v>136.020497</v>
      </c>
      <c r="Q34" s="117">
        <v>132.310836</v>
      </c>
      <c r="R34" s="117">
        <v>0</v>
      </c>
      <c r="S34" s="117">
        <v>0</v>
      </c>
      <c r="T34" s="117">
        <v>0</v>
      </c>
      <c r="U34" s="117">
        <v>0</v>
      </c>
    </row>
    <row r="35" ht="10" customHeight="1" spans="1:21">
      <c r="A35" s="111">
        <v>30</v>
      </c>
      <c r="B35" s="111" t="s">
        <v>1647</v>
      </c>
      <c r="C35" s="112">
        <f t="shared" si="3"/>
        <v>222.031177</v>
      </c>
      <c r="D35" s="113">
        <f t="shared" si="4"/>
        <v>222.031177</v>
      </c>
      <c r="E35" s="113">
        <v>222.031177</v>
      </c>
      <c r="F35" s="113">
        <v>0</v>
      </c>
      <c r="G35" s="113">
        <v>0</v>
      </c>
      <c r="H35" s="113">
        <v>0</v>
      </c>
      <c r="I35" s="113">
        <v>0</v>
      </c>
      <c r="J35" s="113">
        <v>0</v>
      </c>
      <c r="K35" s="113">
        <v>0</v>
      </c>
      <c r="L35" s="113">
        <v>0</v>
      </c>
      <c r="M35" s="113">
        <v>0</v>
      </c>
      <c r="N35" s="116">
        <f t="shared" si="1"/>
        <v>222.031177</v>
      </c>
      <c r="O35" s="117">
        <f t="shared" si="5"/>
        <v>222.031177</v>
      </c>
      <c r="P35" s="117">
        <v>187.820634</v>
      </c>
      <c r="Q35" s="117">
        <v>34.210543</v>
      </c>
      <c r="R35" s="117">
        <v>0</v>
      </c>
      <c r="S35" s="117">
        <v>0</v>
      </c>
      <c r="T35" s="117">
        <v>0</v>
      </c>
      <c r="U35" s="117">
        <v>0</v>
      </c>
    </row>
    <row r="36" ht="10" customHeight="1" spans="1:21">
      <c r="A36" s="111">
        <v>31</v>
      </c>
      <c r="B36" s="111" t="s">
        <v>1648</v>
      </c>
      <c r="C36" s="112">
        <f t="shared" si="3"/>
        <v>296.803327</v>
      </c>
      <c r="D36" s="113">
        <f t="shared" si="4"/>
        <v>296.803327</v>
      </c>
      <c r="E36" s="113">
        <v>296.803327</v>
      </c>
      <c r="F36" s="113">
        <v>0</v>
      </c>
      <c r="G36" s="113">
        <v>0</v>
      </c>
      <c r="H36" s="113">
        <v>0</v>
      </c>
      <c r="I36" s="113">
        <v>0</v>
      </c>
      <c r="J36" s="113">
        <v>0</v>
      </c>
      <c r="K36" s="113">
        <v>0</v>
      </c>
      <c r="L36" s="113">
        <v>0</v>
      </c>
      <c r="M36" s="113">
        <v>0</v>
      </c>
      <c r="N36" s="116">
        <f t="shared" si="1"/>
        <v>296.803327</v>
      </c>
      <c r="O36" s="117">
        <f t="shared" si="5"/>
        <v>296.803327</v>
      </c>
      <c r="P36" s="117">
        <v>247.110184</v>
      </c>
      <c r="Q36" s="117">
        <v>49.693143</v>
      </c>
      <c r="R36" s="117">
        <v>0</v>
      </c>
      <c r="S36" s="117">
        <v>0</v>
      </c>
      <c r="T36" s="117">
        <v>0</v>
      </c>
      <c r="U36" s="117">
        <v>0</v>
      </c>
    </row>
    <row r="37" ht="10" customHeight="1" spans="1:21">
      <c r="A37" s="111">
        <v>32</v>
      </c>
      <c r="B37" s="111" t="s">
        <v>1649</v>
      </c>
      <c r="C37" s="112">
        <f t="shared" si="3"/>
        <v>120.42045</v>
      </c>
      <c r="D37" s="113">
        <f t="shared" si="4"/>
        <v>120.42045</v>
      </c>
      <c r="E37" s="113">
        <v>120.42045</v>
      </c>
      <c r="F37" s="113">
        <v>0</v>
      </c>
      <c r="G37" s="113">
        <v>0</v>
      </c>
      <c r="H37" s="113">
        <v>0</v>
      </c>
      <c r="I37" s="113">
        <v>0</v>
      </c>
      <c r="J37" s="113">
        <v>0</v>
      </c>
      <c r="K37" s="113">
        <v>0</v>
      </c>
      <c r="L37" s="113">
        <v>0</v>
      </c>
      <c r="M37" s="113">
        <v>0</v>
      </c>
      <c r="N37" s="116">
        <f t="shared" si="1"/>
        <v>120.42045</v>
      </c>
      <c r="O37" s="117">
        <f t="shared" si="5"/>
        <v>120.42045</v>
      </c>
      <c r="P37" s="117">
        <v>110.521354</v>
      </c>
      <c r="Q37" s="117">
        <v>9.899096</v>
      </c>
      <c r="R37" s="117">
        <v>0</v>
      </c>
      <c r="S37" s="117">
        <v>0</v>
      </c>
      <c r="T37" s="117">
        <v>0</v>
      </c>
      <c r="U37" s="117">
        <v>0</v>
      </c>
    </row>
    <row r="38" ht="10" customHeight="1" spans="1:21">
      <c r="A38" s="111">
        <v>33</v>
      </c>
      <c r="B38" s="111" t="s">
        <v>1650</v>
      </c>
      <c r="C38" s="112">
        <f t="shared" ref="C38:C72" si="6">D38+L38+M38</f>
        <v>137.724934</v>
      </c>
      <c r="D38" s="113">
        <f t="shared" si="4"/>
        <v>137.724934</v>
      </c>
      <c r="E38" s="113">
        <v>137.724934</v>
      </c>
      <c r="F38" s="113">
        <v>0</v>
      </c>
      <c r="G38" s="113">
        <v>0</v>
      </c>
      <c r="H38" s="113">
        <v>0</v>
      </c>
      <c r="I38" s="113">
        <v>0</v>
      </c>
      <c r="J38" s="113">
        <v>0</v>
      </c>
      <c r="K38" s="113">
        <v>0</v>
      </c>
      <c r="L38" s="113">
        <v>0</v>
      </c>
      <c r="M38" s="113">
        <v>0</v>
      </c>
      <c r="N38" s="116">
        <f t="shared" si="1"/>
        <v>137.724934</v>
      </c>
      <c r="O38" s="117">
        <f t="shared" si="5"/>
        <v>137.724934</v>
      </c>
      <c r="P38" s="117">
        <v>73.466032</v>
      </c>
      <c r="Q38" s="117">
        <v>64.258902</v>
      </c>
      <c r="R38" s="117">
        <v>0</v>
      </c>
      <c r="S38" s="117">
        <v>0</v>
      </c>
      <c r="T38" s="117">
        <v>0</v>
      </c>
      <c r="U38" s="117">
        <v>0</v>
      </c>
    </row>
    <row r="39" ht="10" customHeight="1" spans="1:21">
      <c r="A39" s="111">
        <v>34</v>
      </c>
      <c r="B39" s="111" t="s">
        <v>1651</v>
      </c>
      <c r="C39" s="112">
        <f t="shared" si="6"/>
        <v>176.313225</v>
      </c>
      <c r="D39" s="113">
        <f t="shared" si="4"/>
        <v>176.313225</v>
      </c>
      <c r="E39" s="113">
        <v>176.313225</v>
      </c>
      <c r="F39" s="113">
        <v>0</v>
      </c>
      <c r="G39" s="113">
        <v>0</v>
      </c>
      <c r="H39" s="113">
        <v>0</v>
      </c>
      <c r="I39" s="113">
        <v>0</v>
      </c>
      <c r="J39" s="113">
        <v>0</v>
      </c>
      <c r="K39" s="113">
        <v>0</v>
      </c>
      <c r="L39" s="113">
        <v>0</v>
      </c>
      <c r="M39" s="113">
        <v>0</v>
      </c>
      <c r="N39" s="116">
        <f t="shared" si="1"/>
        <v>176.313225</v>
      </c>
      <c r="O39" s="117">
        <f t="shared" si="5"/>
        <v>176.313225</v>
      </c>
      <c r="P39" s="117">
        <v>112.928226</v>
      </c>
      <c r="Q39" s="117">
        <v>63.384999</v>
      </c>
      <c r="R39" s="117">
        <v>0</v>
      </c>
      <c r="S39" s="117">
        <v>0</v>
      </c>
      <c r="T39" s="117">
        <v>0</v>
      </c>
      <c r="U39" s="117">
        <v>0</v>
      </c>
    </row>
    <row r="40" ht="10" customHeight="1" spans="1:21">
      <c r="A40" s="111">
        <v>35</v>
      </c>
      <c r="B40" s="111" t="s">
        <v>1652</v>
      </c>
      <c r="C40" s="112">
        <f t="shared" si="6"/>
        <v>85.973295</v>
      </c>
      <c r="D40" s="113">
        <f t="shared" si="4"/>
        <v>85.742634</v>
      </c>
      <c r="E40" s="113">
        <v>85.742634</v>
      </c>
      <c r="F40" s="113">
        <v>0</v>
      </c>
      <c r="G40" s="113">
        <v>0</v>
      </c>
      <c r="H40" s="113">
        <v>0</v>
      </c>
      <c r="I40" s="113">
        <v>0</v>
      </c>
      <c r="J40" s="113">
        <v>0</v>
      </c>
      <c r="K40" s="113">
        <v>0</v>
      </c>
      <c r="L40" s="113">
        <v>0</v>
      </c>
      <c r="M40" s="113">
        <v>0.230661</v>
      </c>
      <c r="N40" s="116">
        <f t="shared" si="1"/>
        <v>85.973295</v>
      </c>
      <c r="O40" s="117">
        <f t="shared" si="5"/>
        <v>85.752545</v>
      </c>
      <c r="P40" s="117">
        <v>49.211104</v>
      </c>
      <c r="Q40" s="117">
        <v>36.541441</v>
      </c>
      <c r="R40" s="117">
        <v>0</v>
      </c>
      <c r="S40" s="117">
        <v>0</v>
      </c>
      <c r="T40" s="117">
        <v>0</v>
      </c>
      <c r="U40" s="117">
        <v>0.22075</v>
      </c>
    </row>
    <row r="41" ht="10" customHeight="1" spans="1:21">
      <c r="A41" s="111">
        <v>36</v>
      </c>
      <c r="B41" s="111" t="s">
        <v>1653</v>
      </c>
      <c r="C41" s="112">
        <f t="shared" si="6"/>
        <v>165.67991</v>
      </c>
      <c r="D41" s="113">
        <f t="shared" si="4"/>
        <v>165.67991</v>
      </c>
      <c r="E41" s="113">
        <v>165.67991</v>
      </c>
      <c r="F41" s="113">
        <v>0</v>
      </c>
      <c r="G41" s="113">
        <v>0</v>
      </c>
      <c r="H41" s="113">
        <v>0</v>
      </c>
      <c r="I41" s="113">
        <v>0</v>
      </c>
      <c r="J41" s="113">
        <v>0</v>
      </c>
      <c r="K41" s="113">
        <v>0</v>
      </c>
      <c r="L41" s="113">
        <v>0</v>
      </c>
      <c r="M41" s="113">
        <v>0</v>
      </c>
      <c r="N41" s="116">
        <f t="shared" si="1"/>
        <v>165.67991</v>
      </c>
      <c r="O41" s="117">
        <f t="shared" si="5"/>
        <v>165.67991</v>
      </c>
      <c r="P41" s="117">
        <v>121.307852</v>
      </c>
      <c r="Q41" s="117">
        <v>44.372058</v>
      </c>
      <c r="R41" s="117">
        <v>0</v>
      </c>
      <c r="S41" s="117">
        <v>0</v>
      </c>
      <c r="T41" s="117">
        <v>0</v>
      </c>
      <c r="U41" s="117">
        <v>0</v>
      </c>
    </row>
    <row r="42" ht="10" customHeight="1" spans="1:21">
      <c r="A42" s="111">
        <v>37</v>
      </c>
      <c r="B42" s="111" t="s">
        <v>1654</v>
      </c>
      <c r="C42" s="112">
        <f t="shared" si="6"/>
        <v>221.432894</v>
      </c>
      <c r="D42" s="113">
        <f t="shared" si="4"/>
        <v>221.432894</v>
      </c>
      <c r="E42" s="113">
        <v>221.432894</v>
      </c>
      <c r="F42" s="113">
        <v>0</v>
      </c>
      <c r="G42" s="113">
        <v>0</v>
      </c>
      <c r="H42" s="113">
        <v>0</v>
      </c>
      <c r="I42" s="113">
        <v>0</v>
      </c>
      <c r="J42" s="113">
        <v>0</v>
      </c>
      <c r="K42" s="113">
        <v>0</v>
      </c>
      <c r="L42" s="113">
        <v>0</v>
      </c>
      <c r="M42" s="113">
        <v>0</v>
      </c>
      <c r="N42" s="116">
        <f t="shared" si="1"/>
        <v>221.432894</v>
      </c>
      <c r="O42" s="117">
        <f t="shared" si="5"/>
        <v>221.432894</v>
      </c>
      <c r="P42" s="117">
        <v>204.779561</v>
      </c>
      <c r="Q42" s="117">
        <v>16.653333</v>
      </c>
      <c r="R42" s="117">
        <v>0</v>
      </c>
      <c r="S42" s="117">
        <v>0</v>
      </c>
      <c r="T42" s="117">
        <v>0</v>
      </c>
      <c r="U42" s="117">
        <v>0</v>
      </c>
    </row>
    <row r="43" ht="10" customHeight="1" spans="1:21">
      <c r="A43" s="111">
        <v>38</v>
      </c>
      <c r="B43" s="111" t="s">
        <v>1655</v>
      </c>
      <c r="C43" s="112">
        <f t="shared" si="6"/>
        <v>247.115251</v>
      </c>
      <c r="D43" s="113">
        <f t="shared" si="4"/>
        <v>247.115251</v>
      </c>
      <c r="E43" s="113">
        <v>247.115251</v>
      </c>
      <c r="F43" s="113">
        <v>0</v>
      </c>
      <c r="G43" s="113">
        <v>0</v>
      </c>
      <c r="H43" s="113">
        <v>0</v>
      </c>
      <c r="I43" s="113">
        <v>0</v>
      </c>
      <c r="J43" s="113">
        <v>0</v>
      </c>
      <c r="K43" s="113">
        <v>0</v>
      </c>
      <c r="L43" s="113">
        <v>0</v>
      </c>
      <c r="M43" s="113">
        <v>0</v>
      </c>
      <c r="N43" s="116">
        <f t="shared" si="1"/>
        <v>247.115251</v>
      </c>
      <c r="O43" s="117">
        <f t="shared" si="5"/>
        <v>247.115251</v>
      </c>
      <c r="P43" s="117">
        <v>212.059614</v>
      </c>
      <c r="Q43" s="117">
        <v>35.055637</v>
      </c>
      <c r="R43" s="117">
        <v>0</v>
      </c>
      <c r="S43" s="117">
        <v>0</v>
      </c>
      <c r="T43" s="117">
        <v>0</v>
      </c>
      <c r="U43" s="117">
        <v>0</v>
      </c>
    </row>
    <row r="44" ht="10" customHeight="1" spans="1:21">
      <c r="A44" s="111">
        <v>39</v>
      </c>
      <c r="B44" s="111" t="s">
        <v>1656</v>
      </c>
      <c r="C44" s="112">
        <f t="shared" si="6"/>
        <v>405.114683</v>
      </c>
      <c r="D44" s="113">
        <f t="shared" si="4"/>
        <v>405.114683</v>
      </c>
      <c r="E44" s="113">
        <v>405.114683</v>
      </c>
      <c r="F44" s="113">
        <v>0</v>
      </c>
      <c r="G44" s="113">
        <v>0</v>
      </c>
      <c r="H44" s="113">
        <v>0</v>
      </c>
      <c r="I44" s="113">
        <v>0</v>
      </c>
      <c r="J44" s="113">
        <v>0</v>
      </c>
      <c r="K44" s="113">
        <v>0</v>
      </c>
      <c r="L44" s="113">
        <v>0</v>
      </c>
      <c r="M44" s="113">
        <v>0</v>
      </c>
      <c r="N44" s="116">
        <f t="shared" si="1"/>
        <v>405.114683</v>
      </c>
      <c r="O44" s="117">
        <f t="shared" si="5"/>
        <v>405.114683</v>
      </c>
      <c r="P44" s="117">
        <v>329.538727</v>
      </c>
      <c r="Q44" s="117">
        <v>75.575956</v>
      </c>
      <c r="R44" s="117">
        <v>0</v>
      </c>
      <c r="S44" s="117">
        <v>0</v>
      </c>
      <c r="T44" s="117">
        <v>0</v>
      </c>
      <c r="U44" s="117">
        <v>0</v>
      </c>
    </row>
    <row r="45" ht="10" customHeight="1" spans="1:21">
      <c r="A45" s="111">
        <v>40</v>
      </c>
      <c r="B45" s="111" t="s">
        <v>1657</v>
      </c>
      <c r="C45" s="112">
        <f t="shared" si="6"/>
        <v>98.675761</v>
      </c>
      <c r="D45" s="113">
        <f t="shared" si="4"/>
        <v>98.675761</v>
      </c>
      <c r="E45" s="113">
        <v>98.675761</v>
      </c>
      <c r="F45" s="113">
        <v>0</v>
      </c>
      <c r="G45" s="113">
        <v>0</v>
      </c>
      <c r="H45" s="113">
        <v>0</v>
      </c>
      <c r="I45" s="113">
        <v>0</v>
      </c>
      <c r="J45" s="113">
        <v>0</v>
      </c>
      <c r="K45" s="113">
        <v>0</v>
      </c>
      <c r="L45" s="113">
        <v>0</v>
      </c>
      <c r="M45" s="113">
        <v>0</v>
      </c>
      <c r="N45" s="116">
        <f t="shared" si="1"/>
        <v>98.675761</v>
      </c>
      <c r="O45" s="117">
        <f t="shared" si="5"/>
        <v>98.675761</v>
      </c>
      <c r="P45" s="117">
        <v>47.059512</v>
      </c>
      <c r="Q45" s="117">
        <v>51.616249</v>
      </c>
      <c r="R45" s="117">
        <v>0</v>
      </c>
      <c r="S45" s="117">
        <v>0</v>
      </c>
      <c r="T45" s="117">
        <v>0</v>
      </c>
      <c r="U45" s="117">
        <v>0</v>
      </c>
    </row>
    <row r="46" ht="10" customHeight="1" spans="1:21">
      <c r="A46" s="111">
        <v>41</v>
      </c>
      <c r="B46" s="111" t="s">
        <v>1658</v>
      </c>
      <c r="C46" s="112">
        <f t="shared" si="6"/>
        <v>87.862368</v>
      </c>
      <c r="D46" s="113">
        <f t="shared" si="4"/>
        <v>87.862368</v>
      </c>
      <c r="E46" s="113">
        <v>87.862368</v>
      </c>
      <c r="F46" s="113">
        <v>0</v>
      </c>
      <c r="G46" s="113">
        <v>0</v>
      </c>
      <c r="H46" s="113">
        <v>0</v>
      </c>
      <c r="I46" s="113">
        <v>0</v>
      </c>
      <c r="J46" s="113">
        <v>0</v>
      </c>
      <c r="K46" s="113">
        <v>0</v>
      </c>
      <c r="L46" s="113">
        <v>0</v>
      </c>
      <c r="M46" s="113">
        <v>0</v>
      </c>
      <c r="N46" s="116">
        <f t="shared" si="1"/>
        <v>87.862368</v>
      </c>
      <c r="O46" s="117">
        <f t="shared" si="5"/>
        <v>87.862368</v>
      </c>
      <c r="P46" s="117">
        <v>50.427742</v>
      </c>
      <c r="Q46" s="117">
        <v>37.434626</v>
      </c>
      <c r="R46" s="117">
        <v>0</v>
      </c>
      <c r="S46" s="117">
        <v>0</v>
      </c>
      <c r="T46" s="117">
        <v>0</v>
      </c>
      <c r="U46" s="117">
        <v>0</v>
      </c>
    </row>
    <row r="47" ht="10" customHeight="1" spans="1:21">
      <c r="A47" s="111">
        <v>42</v>
      </c>
      <c r="B47" s="111" t="s">
        <v>1659</v>
      </c>
      <c r="C47" s="112">
        <f t="shared" si="6"/>
        <v>100.018666</v>
      </c>
      <c r="D47" s="113">
        <f t="shared" si="4"/>
        <v>100.018666</v>
      </c>
      <c r="E47" s="113">
        <v>100.018666</v>
      </c>
      <c r="F47" s="113">
        <v>0</v>
      </c>
      <c r="G47" s="113">
        <v>0</v>
      </c>
      <c r="H47" s="113">
        <v>0</v>
      </c>
      <c r="I47" s="113">
        <v>0</v>
      </c>
      <c r="J47" s="113">
        <v>0</v>
      </c>
      <c r="K47" s="113">
        <v>0</v>
      </c>
      <c r="L47" s="113">
        <v>0</v>
      </c>
      <c r="M47" s="113">
        <v>0</v>
      </c>
      <c r="N47" s="116">
        <f t="shared" si="1"/>
        <v>100.018666</v>
      </c>
      <c r="O47" s="117">
        <f t="shared" si="5"/>
        <v>100.018666</v>
      </c>
      <c r="P47" s="117">
        <v>46.975906</v>
      </c>
      <c r="Q47" s="117">
        <v>53.04276</v>
      </c>
      <c r="R47" s="117">
        <v>0</v>
      </c>
      <c r="S47" s="117">
        <v>0</v>
      </c>
      <c r="T47" s="117">
        <v>0</v>
      </c>
      <c r="U47" s="117">
        <v>0</v>
      </c>
    </row>
    <row r="48" ht="10" customHeight="1" spans="1:21">
      <c r="A48" s="111">
        <v>43</v>
      </c>
      <c r="B48" s="111" t="s">
        <v>1660</v>
      </c>
      <c r="C48" s="112">
        <f t="shared" si="6"/>
        <v>101.217828</v>
      </c>
      <c r="D48" s="113">
        <f t="shared" si="4"/>
        <v>101.217828</v>
      </c>
      <c r="E48" s="113">
        <v>101.217828</v>
      </c>
      <c r="F48" s="113">
        <v>0</v>
      </c>
      <c r="G48" s="113">
        <v>0</v>
      </c>
      <c r="H48" s="113">
        <v>0</v>
      </c>
      <c r="I48" s="113">
        <v>0</v>
      </c>
      <c r="J48" s="113">
        <v>0</v>
      </c>
      <c r="K48" s="113">
        <v>0</v>
      </c>
      <c r="L48" s="113">
        <v>0</v>
      </c>
      <c r="M48" s="113">
        <v>0</v>
      </c>
      <c r="N48" s="116">
        <f t="shared" si="1"/>
        <v>101.217828</v>
      </c>
      <c r="O48" s="117">
        <f t="shared" si="5"/>
        <v>101.217828</v>
      </c>
      <c r="P48" s="117">
        <v>63.067787</v>
      </c>
      <c r="Q48" s="117">
        <v>38.150041</v>
      </c>
      <c r="R48" s="117">
        <v>0</v>
      </c>
      <c r="S48" s="117">
        <v>0</v>
      </c>
      <c r="T48" s="117">
        <v>0</v>
      </c>
      <c r="U48" s="117">
        <v>0</v>
      </c>
    </row>
    <row r="49" ht="10" customHeight="1" spans="1:21">
      <c r="A49" s="111">
        <v>44</v>
      </c>
      <c r="B49" s="111" t="s">
        <v>1661</v>
      </c>
      <c r="C49" s="112">
        <f t="shared" si="6"/>
        <v>109.229542</v>
      </c>
      <c r="D49" s="113">
        <f t="shared" si="4"/>
        <v>106.377586</v>
      </c>
      <c r="E49" s="113">
        <v>106.377586</v>
      </c>
      <c r="F49" s="113">
        <v>0</v>
      </c>
      <c r="G49" s="113">
        <v>0</v>
      </c>
      <c r="H49" s="113">
        <v>0</v>
      </c>
      <c r="I49" s="113">
        <v>0</v>
      </c>
      <c r="J49" s="113">
        <v>0</v>
      </c>
      <c r="K49" s="113">
        <v>0</v>
      </c>
      <c r="L49" s="113">
        <v>0</v>
      </c>
      <c r="M49" s="113">
        <v>2.851956</v>
      </c>
      <c r="N49" s="116">
        <f t="shared" si="1"/>
        <v>109.229542</v>
      </c>
      <c r="O49" s="117">
        <f t="shared" si="5"/>
        <v>109.229542</v>
      </c>
      <c r="P49" s="117">
        <v>60.38604</v>
      </c>
      <c r="Q49" s="117">
        <v>48.843502</v>
      </c>
      <c r="R49" s="117">
        <v>0</v>
      </c>
      <c r="S49" s="117">
        <v>0</v>
      </c>
      <c r="T49" s="117">
        <v>0</v>
      </c>
      <c r="U49" s="117">
        <v>0</v>
      </c>
    </row>
    <row r="50" ht="10" customHeight="1" spans="1:21">
      <c r="A50" s="111">
        <v>45</v>
      </c>
      <c r="B50" s="111" t="s">
        <v>1662</v>
      </c>
      <c r="C50" s="112">
        <f t="shared" si="6"/>
        <v>82.922717</v>
      </c>
      <c r="D50" s="113">
        <f t="shared" si="4"/>
        <v>82.922717</v>
      </c>
      <c r="E50" s="113">
        <v>82.922717</v>
      </c>
      <c r="F50" s="113">
        <v>0</v>
      </c>
      <c r="G50" s="113">
        <v>0</v>
      </c>
      <c r="H50" s="113">
        <v>0</v>
      </c>
      <c r="I50" s="113">
        <v>0</v>
      </c>
      <c r="J50" s="113">
        <v>0</v>
      </c>
      <c r="K50" s="113">
        <v>0</v>
      </c>
      <c r="L50" s="113">
        <v>0</v>
      </c>
      <c r="M50" s="113">
        <v>0</v>
      </c>
      <c r="N50" s="116">
        <f t="shared" si="1"/>
        <v>82.922717</v>
      </c>
      <c r="O50" s="117">
        <f t="shared" si="5"/>
        <v>82.922717</v>
      </c>
      <c r="P50" s="117">
        <v>42.436248</v>
      </c>
      <c r="Q50" s="117">
        <v>40.486469</v>
      </c>
      <c r="R50" s="117">
        <v>0</v>
      </c>
      <c r="S50" s="117">
        <v>0</v>
      </c>
      <c r="T50" s="117">
        <v>0</v>
      </c>
      <c r="U50" s="117">
        <v>0</v>
      </c>
    </row>
    <row r="51" ht="10" customHeight="1" spans="1:21">
      <c r="A51" s="111">
        <v>46</v>
      </c>
      <c r="B51" s="111" t="s">
        <v>1663</v>
      </c>
      <c r="C51" s="112">
        <f t="shared" si="6"/>
        <v>122.999129</v>
      </c>
      <c r="D51" s="113">
        <f t="shared" si="4"/>
        <v>122.999129</v>
      </c>
      <c r="E51" s="113">
        <v>122.999129</v>
      </c>
      <c r="F51" s="113">
        <v>0</v>
      </c>
      <c r="G51" s="113">
        <v>0</v>
      </c>
      <c r="H51" s="113">
        <v>0</v>
      </c>
      <c r="I51" s="113">
        <v>0</v>
      </c>
      <c r="J51" s="113">
        <v>0</v>
      </c>
      <c r="K51" s="113">
        <v>0</v>
      </c>
      <c r="L51" s="113">
        <v>0</v>
      </c>
      <c r="M51" s="113">
        <v>0</v>
      </c>
      <c r="N51" s="116">
        <f t="shared" si="1"/>
        <v>122.999129</v>
      </c>
      <c r="O51" s="117">
        <f t="shared" si="5"/>
        <v>122.999129</v>
      </c>
      <c r="P51" s="117">
        <v>81.968159</v>
      </c>
      <c r="Q51" s="117">
        <v>41.03097</v>
      </c>
      <c r="R51" s="117">
        <v>0</v>
      </c>
      <c r="S51" s="117">
        <v>0</v>
      </c>
      <c r="T51" s="117">
        <v>0</v>
      </c>
      <c r="U51" s="117">
        <v>0</v>
      </c>
    </row>
    <row r="52" ht="10" customHeight="1" spans="1:21">
      <c r="A52" s="111">
        <v>47</v>
      </c>
      <c r="B52" s="111" t="s">
        <v>1664</v>
      </c>
      <c r="C52" s="112">
        <f t="shared" si="6"/>
        <v>43.0189</v>
      </c>
      <c r="D52" s="113">
        <f t="shared" si="4"/>
        <v>43.0189</v>
      </c>
      <c r="E52" s="113">
        <v>43.0189</v>
      </c>
      <c r="F52" s="113">
        <v>0</v>
      </c>
      <c r="G52" s="113">
        <v>0</v>
      </c>
      <c r="H52" s="113">
        <v>0</v>
      </c>
      <c r="I52" s="113">
        <v>0</v>
      </c>
      <c r="J52" s="113">
        <v>0</v>
      </c>
      <c r="K52" s="113">
        <v>0</v>
      </c>
      <c r="L52" s="113">
        <v>0</v>
      </c>
      <c r="M52" s="113">
        <v>0</v>
      </c>
      <c r="N52" s="116">
        <f t="shared" si="1"/>
        <v>43.0189</v>
      </c>
      <c r="O52" s="117">
        <f t="shared" si="5"/>
        <v>43.0189</v>
      </c>
      <c r="P52" s="117">
        <v>15.555628</v>
      </c>
      <c r="Q52" s="117">
        <v>27.463272</v>
      </c>
      <c r="R52" s="117">
        <v>0</v>
      </c>
      <c r="S52" s="117">
        <v>0</v>
      </c>
      <c r="T52" s="117">
        <v>0</v>
      </c>
      <c r="U52" s="117">
        <v>0</v>
      </c>
    </row>
    <row r="53" ht="10" customHeight="1" spans="1:21">
      <c r="A53" s="111">
        <v>48</v>
      </c>
      <c r="B53" s="111" t="s">
        <v>1665</v>
      </c>
      <c r="C53" s="112">
        <f t="shared" si="6"/>
        <v>656.751862</v>
      </c>
      <c r="D53" s="113">
        <f t="shared" si="4"/>
        <v>656.673762</v>
      </c>
      <c r="E53" s="113">
        <v>656.673762</v>
      </c>
      <c r="F53" s="113">
        <v>0</v>
      </c>
      <c r="G53" s="113">
        <v>0</v>
      </c>
      <c r="H53" s="113">
        <v>0</v>
      </c>
      <c r="I53" s="113">
        <v>0</v>
      </c>
      <c r="J53" s="113">
        <v>0</v>
      </c>
      <c r="K53" s="113">
        <v>0</v>
      </c>
      <c r="L53" s="113">
        <v>0</v>
      </c>
      <c r="M53" s="113">
        <v>0.0781</v>
      </c>
      <c r="N53" s="116">
        <f t="shared" si="1"/>
        <v>656.751862</v>
      </c>
      <c r="O53" s="117">
        <f t="shared" si="5"/>
        <v>656.673762</v>
      </c>
      <c r="P53" s="117">
        <v>135.252862</v>
      </c>
      <c r="Q53" s="117">
        <v>521.4209</v>
      </c>
      <c r="R53" s="117">
        <v>0</v>
      </c>
      <c r="S53" s="117">
        <v>0</v>
      </c>
      <c r="T53" s="117">
        <v>0</v>
      </c>
      <c r="U53" s="117">
        <v>0.0781</v>
      </c>
    </row>
    <row r="54" ht="10" customHeight="1" spans="1:21">
      <c r="A54" s="111">
        <v>49</v>
      </c>
      <c r="B54" s="111" t="s">
        <v>1666</v>
      </c>
      <c r="C54" s="112">
        <f t="shared" si="6"/>
        <v>401.360013</v>
      </c>
      <c r="D54" s="113">
        <f t="shared" si="4"/>
        <v>399.251283</v>
      </c>
      <c r="E54" s="113">
        <v>399.251283</v>
      </c>
      <c r="F54" s="113">
        <v>0</v>
      </c>
      <c r="G54" s="113">
        <v>0</v>
      </c>
      <c r="H54" s="113">
        <v>0</v>
      </c>
      <c r="I54" s="113">
        <v>0</v>
      </c>
      <c r="J54" s="113">
        <v>0</v>
      </c>
      <c r="K54" s="113">
        <v>0</v>
      </c>
      <c r="L54" s="113">
        <v>0</v>
      </c>
      <c r="M54" s="113">
        <v>2.10873</v>
      </c>
      <c r="N54" s="116">
        <f t="shared" si="1"/>
        <v>401.360013</v>
      </c>
      <c r="O54" s="117">
        <f t="shared" si="5"/>
        <v>399.251283</v>
      </c>
      <c r="P54" s="117">
        <v>120.653039</v>
      </c>
      <c r="Q54" s="117">
        <v>278.598244</v>
      </c>
      <c r="R54" s="117">
        <v>0</v>
      </c>
      <c r="S54" s="117">
        <v>0</v>
      </c>
      <c r="T54" s="117">
        <v>0</v>
      </c>
      <c r="U54" s="117">
        <v>2.10873</v>
      </c>
    </row>
    <row r="55" ht="10" customHeight="1" spans="1:21">
      <c r="A55" s="111">
        <v>50</v>
      </c>
      <c r="B55" s="111" t="s">
        <v>1667</v>
      </c>
      <c r="C55" s="112">
        <f t="shared" si="6"/>
        <v>1288.990621</v>
      </c>
      <c r="D55" s="113">
        <f t="shared" si="4"/>
        <v>1267.00409</v>
      </c>
      <c r="E55" s="113">
        <v>912.235611</v>
      </c>
      <c r="F55" s="113">
        <v>354.768479</v>
      </c>
      <c r="G55" s="113">
        <v>0</v>
      </c>
      <c r="H55" s="113">
        <v>0</v>
      </c>
      <c r="I55" s="113">
        <v>0</v>
      </c>
      <c r="J55" s="113">
        <v>0</v>
      </c>
      <c r="K55" s="113">
        <v>0</v>
      </c>
      <c r="L55" s="113">
        <v>0</v>
      </c>
      <c r="M55" s="113">
        <v>21.986531</v>
      </c>
      <c r="N55" s="116">
        <f t="shared" si="1"/>
        <v>1288.990621</v>
      </c>
      <c r="O55" s="117">
        <f t="shared" si="5"/>
        <v>1267.00409</v>
      </c>
      <c r="P55" s="117">
        <v>82.410453</v>
      </c>
      <c r="Q55" s="117">
        <v>1184.593637</v>
      </c>
      <c r="R55" s="117">
        <v>0</v>
      </c>
      <c r="S55" s="117">
        <v>0</v>
      </c>
      <c r="T55" s="117">
        <v>0</v>
      </c>
      <c r="U55" s="117">
        <v>21.986531</v>
      </c>
    </row>
    <row r="56" ht="10" customHeight="1" spans="1:21">
      <c r="A56" s="111">
        <v>51</v>
      </c>
      <c r="B56" s="111" t="s">
        <v>1668</v>
      </c>
      <c r="C56" s="112">
        <f t="shared" si="6"/>
        <v>344.052289</v>
      </c>
      <c r="D56" s="113">
        <f t="shared" si="4"/>
        <v>194.730655</v>
      </c>
      <c r="E56" s="113">
        <v>194.730655</v>
      </c>
      <c r="F56" s="113">
        <v>0</v>
      </c>
      <c r="G56" s="113">
        <v>0</v>
      </c>
      <c r="H56" s="113">
        <v>0</v>
      </c>
      <c r="I56" s="113">
        <v>0</v>
      </c>
      <c r="J56" s="113">
        <v>0</v>
      </c>
      <c r="K56" s="113">
        <v>0</v>
      </c>
      <c r="L56" s="113">
        <v>0</v>
      </c>
      <c r="M56" s="113">
        <v>149.321634</v>
      </c>
      <c r="N56" s="116">
        <f t="shared" si="1"/>
        <v>344.052289</v>
      </c>
      <c r="O56" s="117">
        <f t="shared" si="5"/>
        <v>194.730655</v>
      </c>
      <c r="P56" s="117">
        <v>194.730655</v>
      </c>
      <c r="Q56" s="117">
        <v>0</v>
      </c>
      <c r="R56" s="117">
        <v>0</v>
      </c>
      <c r="S56" s="117">
        <v>0</v>
      </c>
      <c r="T56" s="117">
        <v>0</v>
      </c>
      <c r="U56" s="117">
        <v>149.321634</v>
      </c>
    </row>
    <row r="57" ht="10" customHeight="1" spans="1:21">
      <c r="A57" s="111">
        <v>52</v>
      </c>
      <c r="B57" s="111" t="s">
        <v>1669</v>
      </c>
      <c r="C57" s="112">
        <f t="shared" si="6"/>
        <v>94.918225</v>
      </c>
      <c r="D57" s="113">
        <f t="shared" si="4"/>
        <v>94.918225</v>
      </c>
      <c r="E57" s="113">
        <v>94.918225</v>
      </c>
      <c r="F57" s="113">
        <v>0</v>
      </c>
      <c r="G57" s="113">
        <v>0</v>
      </c>
      <c r="H57" s="113">
        <v>0</v>
      </c>
      <c r="I57" s="113">
        <v>0</v>
      </c>
      <c r="J57" s="113">
        <v>0</v>
      </c>
      <c r="K57" s="113">
        <v>0</v>
      </c>
      <c r="L57" s="113">
        <v>0</v>
      </c>
      <c r="M57" s="113">
        <v>0</v>
      </c>
      <c r="N57" s="116">
        <f t="shared" si="1"/>
        <v>94.918225</v>
      </c>
      <c r="O57" s="117">
        <f t="shared" si="5"/>
        <v>94.918225</v>
      </c>
      <c r="P57" s="117">
        <v>92.918225</v>
      </c>
      <c r="Q57" s="117">
        <v>2</v>
      </c>
      <c r="R57" s="117">
        <v>0</v>
      </c>
      <c r="S57" s="117">
        <v>0</v>
      </c>
      <c r="T57" s="117">
        <v>0</v>
      </c>
      <c r="U57" s="117">
        <v>0</v>
      </c>
    </row>
    <row r="58" ht="10" customHeight="1" spans="1:21">
      <c r="A58" s="111">
        <v>53</v>
      </c>
      <c r="B58" s="111" t="s">
        <v>1670</v>
      </c>
      <c r="C58" s="112">
        <f t="shared" si="6"/>
        <v>471.016234</v>
      </c>
      <c r="D58" s="113">
        <f t="shared" si="4"/>
        <v>469.883364</v>
      </c>
      <c r="E58" s="113">
        <v>469.883364</v>
      </c>
      <c r="F58" s="113">
        <v>0</v>
      </c>
      <c r="G58" s="113">
        <v>0</v>
      </c>
      <c r="H58" s="113">
        <v>0</v>
      </c>
      <c r="I58" s="113">
        <v>0</v>
      </c>
      <c r="J58" s="113">
        <v>0</v>
      </c>
      <c r="K58" s="113">
        <v>0</v>
      </c>
      <c r="L58" s="113">
        <v>0</v>
      </c>
      <c r="M58" s="113">
        <v>1.13287</v>
      </c>
      <c r="N58" s="116">
        <f t="shared" si="1"/>
        <v>471.016234</v>
      </c>
      <c r="O58" s="117">
        <f t="shared" si="5"/>
        <v>469.883364</v>
      </c>
      <c r="P58" s="117">
        <v>107.943792</v>
      </c>
      <c r="Q58" s="117">
        <v>361.939572</v>
      </c>
      <c r="R58" s="117">
        <v>0</v>
      </c>
      <c r="S58" s="117">
        <v>0</v>
      </c>
      <c r="T58" s="117">
        <v>0</v>
      </c>
      <c r="U58" s="117">
        <v>1.13287</v>
      </c>
    </row>
    <row r="59" ht="10" customHeight="1" spans="1:21">
      <c r="A59" s="111">
        <v>54</v>
      </c>
      <c r="B59" s="111" t="s">
        <v>1671</v>
      </c>
      <c r="C59" s="112">
        <f t="shared" si="6"/>
        <v>49.265997</v>
      </c>
      <c r="D59" s="113">
        <f t="shared" si="4"/>
        <v>49.265997</v>
      </c>
      <c r="E59" s="113">
        <v>49.265997</v>
      </c>
      <c r="F59" s="113">
        <v>0</v>
      </c>
      <c r="G59" s="113">
        <v>0</v>
      </c>
      <c r="H59" s="113">
        <v>0</v>
      </c>
      <c r="I59" s="113">
        <v>0</v>
      </c>
      <c r="J59" s="113">
        <v>0</v>
      </c>
      <c r="K59" s="113">
        <v>0</v>
      </c>
      <c r="L59" s="113">
        <v>0</v>
      </c>
      <c r="M59" s="113">
        <v>0</v>
      </c>
      <c r="N59" s="116">
        <f t="shared" si="1"/>
        <v>49.265997</v>
      </c>
      <c r="O59" s="117">
        <f t="shared" si="5"/>
        <v>49.265997</v>
      </c>
      <c r="P59" s="117">
        <v>49.265997</v>
      </c>
      <c r="Q59" s="117">
        <v>0</v>
      </c>
      <c r="R59" s="117">
        <v>0</v>
      </c>
      <c r="S59" s="117">
        <v>0</v>
      </c>
      <c r="T59" s="117">
        <v>0</v>
      </c>
      <c r="U59" s="117">
        <v>0</v>
      </c>
    </row>
    <row r="60" ht="10" customHeight="1" spans="1:21">
      <c r="A60" s="111">
        <v>55</v>
      </c>
      <c r="B60" s="111" t="s">
        <v>1672</v>
      </c>
      <c r="C60" s="112">
        <f t="shared" si="6"/>
        <v>278.340464</v>
      </c>
      <c r="D60" s="113">
        <f t="shared" si="4"/>
        <v>278.340464</v>
      </c>
      <c r="E60" s="113">
        <v>58.097904</v>
      </c>
      <c r="F60" s="113">
        <v>220.24256</v>
      </c>
      <c r="G60" s="113">
        <v>0</v>
      </c>
      <c r="H60" s="113">
        <v>0</v>
      </c>
      <c r="I60" s="113">
        <v>0</v>
      </c>
      <c r="J60" s="113">
        <v>0</v>
      </c>
      <c r="K60" s="113">
        <v>0</v>
      </c>
      <c r="L60" s="113">
        <v>0</v>
      </c>
      <c r="M60" s="113">
        <v>0</v>
      </c>
      <c r="N60" s="116">
        <f t="shared" si="1"/>
        <v>278.340464</v>
      </c>
      <c r="O60" s="117">
        <f t="shared" si="5"/>
        <v>278.340464</v>
      </c>
      <c r="P60" s="117">
        <v>58.097904</v>
      </c>
      <c r="Q60" s="117">
        <v>220.24256</v>
      </c>
      <c r="R60" s="117">
        <v>0</v>
      </c>
      <c r="S60" s="117">
        <v>0</v>
      </c>
      <c r="T60" s="117">
        <v>0</v>
      </c>
      <c r="U60" s="117">
        <v>0</v>
      </c>
    </row>
    <row r="61" ht="10" customHeight="1" spans="1:21">
      <c r="A61" s="111">
        <v>56</v>
      </c>
      <c r="B61" s="111" t="s">
        <v>1673</v>
      </c>
      <c r="C61" s="112">
        <f t="shared" si="6"/>
        <v>2323.015777</v>
      </c>
      <c r="D61" s="113">
        <f t="shared" si="4"/>
        <v>2323.015777</v>
      </c>
      <c r="E61" s="113">
        <v>1811.537127</v>
      </c>
      <c r="F61" s="113">
        <v>511.47865</v>
      </c>
      <c r="G61" s="113">
        <v>0</v>
      </c>
      <c r="H61" s="113">
        <v>0</v>
      </c>
      <c r="I61" s="113">
        <v>0</v>
      </c>
      <c r="J61" s="113">
        <v>0</v>
      </c>
      <c r="K61" s="113">
        <v>0</v>
      </c>
      <c r="L61" s="113">
        <v>0</v>
      </c>
      <c r="M61" s="113">
        <v>0</v>
      </c>
      <c r="N61" s="116">
        <f t="shared" si="1"/>
        <v>2323.015777</v>
      </c>
      <c r="O61" s="117">
        <f t="shared" si="5"/>
        <v>2323.015777</v>
      </c>
      <c r="P61" s="117">
        <v>108.314552</v>
      </c>
      <c r="Q61" s="117">
        <v>2214.701225</v>
      </c>
      <c r="R61" s="117">
        <v>0</v>
      </c>
      <c r="S61" s="117">
        <v>0</v>
      </c>
      <c r="T61" s="117">
        <v>0</v>
      </c>
      <c r="U61" s="117">
        <v>0</v>
      </c>
    </row>
    <row r="62" ht="10" customHeight="1" spans="1:21">
      <c r="A62" s="111">
        <v>57</v>
      </c>
      <c r="B62" s="111" t="s">
        <v>1674</v>
      </c>
      <c r="C62" s="112">
        <f t="shared" si="6"/>
        <v>186.928055</v>
      </c>
      <c r="D62" s="113">
        <f t="shared" si="4"/>
        <v>185.972215</v>
      </c>
      <c r="E62" s="113">
        <v>185.972215</v>
      </c>
      <c r="F62" s="113">
        <v>0</v>
      </c>
      <c r="G62" s="113">
        <v>0</v>
      </c>
      <c r="H62" s="113">
        <v>0</v>
      </c>
      <c r="I62" s="113">
        <v>0</v>
      </c>
      <c r="J62" s="113">
        <v>0</v>
      </c>
      <c r="K62" s="113">
        <v>0</v>
      </c>
      <c r="L62" s="113">
        <v>0</v>
      </c>
      <c r="M62" s="113">
        <v>0.95584</v>
      </c>
      <c r="N62" s="116">
        <f t="shared" si="1"/>
        <v>186.928055</v>
      </c>
      <c r="O62" s="117">
        <f t="shared" si="5"/>
        <v>185.972215</v>
      </c>
      <c r="P62" s="117">
        <v>185.972215</v>
      </c>
      <c r="Q62" s="117">
        <v>0</v>
      </c>
      <c r="R62" s="117">
        <v>0</v>
      </c>
      <c r="S62" s="117">
        <v>0</v>
      </c>
      <c r="T62" s="117">
        <v>0</v>
      </c>
      <c r="U62" s="117">
        <v>0.95584</v>
      </c>
    </row>
    <row r="63" ht="10" customHeight="1" spans="1:21">
      <c r="A63" s="111">
        <v>58</v>
      </c>
      <c r="B63" s="111" t="s">
        <v>1675</v>
      </c>
      <c r="C63" s="112">
        <f t="shared" si="6"/>
        <v>229.670644</v>
      </c>
      <c r="D63" s="113">
        <f t="shared" si="4"/>
        <v>229.670644</v>
      </c>
      <c r="E63" s="113">
        <v>229.670644</v>
      </c>
      <c r="F63" s="113">
        <v>0</v>
      </c>
      <c r="G63" s="113">
        <v>0</v>
      </c>
      <c r="H63" s="113">
        <v>0</v>
      </c>
      <c r="I63" s="113">
        <v>0</v>
      </c>
      <c r="J63" s="113">
        <v>0</v>
      </c>
      <c r="K63" s="113">
        <v>0</v>
      </c>
      <c r="L63" s="113">
        <v>0</v>
      </c>
      <c r="M63" s="113">
        <v>0</v>
      </c>
      <c r="N63" s="116">
        <f t="shared" si="1"/>
        <v>229.670644</v>
      </c>
      <c r="O63" s="117">
        <f t="shared" si="5"/>
        <v>229.670644</v>
      </c>
      <c r="P63" s="117">
        <v>229.670644</v>
      </c>
      <c r="Q63" s="117">
        <v>0</v>
      </c>
      <c r="R63" s="117">
        <v>0</v>
      </c>
      <c r="S63" s="117">
        <v>0</v>
      </c>
      <c r="T63" s="117">
        <v>0</v>
      </c>
      <c r="U63" s="117">
        <v>0</v>
      </c>
    </row>
    <row r="64" ht="10" customHeight="1" spans="1:21">
      <c r="A64" s="111">
        <v>59</v>
      </c>
      <c r="B64" s="111" t="s">
        <v>1676</v>
      </c>
      <c r="C64" s="112">
        <f t="shared" si="6"/>
        <v>17.073836</v>
      </c>
      <c r="D64" s="113">
        <f t="shared" si="4"/>
        <v>17.058066</v>
      </c>
      <c r="E64" s="113">
        <v>17.058066</v>
      </c>
      <c r="F64" s="113">
        <v>0</v>
      </c>
      <c r="G64" s="113">
        <v>0</v>
      </c>
      <c r="H64" s="113">
        <v>0</v>
      </c>
      <c r="I64" s="113">
        <v>0</v>
      </c>
      <c r="J64" s="113">
        <v>0</v>
      </c>
      <c r="K64" s="113">
        <v>0</v>
      </c>
      <c r="L64" s="113">
        <v>0</v>
      </c>
      <c r="M64" s="113">
        <v>0.01577</v>
      </c>
      <c r="N64" s="116">
        <f t="shared" si="1"/>
        <v>17.073836</v>
      </c>
      <c r="O64" s="117">
        <f t="shared" si="5"/>
        <v>17.058066</v>
      </c>
      <c r="P64" s="117">
        <v>17.058066</v>
      </c>
      <c r="Q64" s="117">
        <v>0</v>
      </c>
      <c r="R64" s="117">
        <v>0</v>
      </c>
      <c r="S64" s="117">
        <v>0</v>
      </c>
      <c r="T64" s="117">
        <v>0</v>
      </c>
      <c r="U64" s="117">
        <v>0.01577</v>
      </c>
    </row>
    <row r="65" ht="10" customHeight="1" spans="1:21">
      <c r="A65" s="111">
        <v>60</v>
      </c>
      <c r="B65" s="111" t="s">
        <v>1677</v>
      </c>
      <c r="C65" s="112">
        <f t="shared" si="6"/>
        <v>58.433157</v>
      </c>
      <c r="D65" s="113">
        <f t="shared" si="4"/>
        <v>57.248747</v>
      </c>
      <c r="E65" s="113">
        <v>57.248747</v>
      </c>
      <c r="F65" s="113">
        <v>0</v>
      </c>
      <c r="G65" s="113">
        <v>0</v>
      </c>
      <c r="H65" s="113">
        <v>0</v>
      </c>
      <c r="I65" s="113">
        <v>0</v>
      </c>
      <c r="J65" s="113">
        <v>0</v>
      </c>
      <c r="K65" s="113">
        <v>0</v>
      </c>
      <c r="L65" s="113">
        <v>0</v>
      </c>
      <c r="M65" s="113">
        <v>1.18441</v>
      </c>
      <c r="N65" s="116">
        <f t="shared" si="1"/>
        <v>58.433157</v>
      </c>
      <c r="O65" s="117">
        <f t="shared" si="5"/>
        <v>57.248747</v>
      </c>
      <c r="P65" s="117">
        <v>12.920872</v>
      </c>
      <c r="Q65" s="117">
        <v>44.327875</v>
      </c>
      <c r="R65" s="117">
        <v>0</v>
      </c>
      <c r="S65" s="117">
        <v>0</v>
      </c>
      <c r="T65" s="117">
        <v>0</v>
      </c>
      <c r="U65" s="117">
        <v>1.18441</v>
      </c>
    </row>
    <row r="66" ht="10" customHeight="1" spans="1:21">
      <c r="A66" s="111">
        <v>61</v>
      </c>
      <c r="B66" s="111" t="s">
        <v>1678</v>
      </c>
      <c r="C66" s="112">
        <f t="shared" si="6"/>
        <v>8.167738</v>
      </c>
      <c r="D66" s="113">
        <f t="shared" si="4"/>
        <v>8.167738</v>
      </c>
      <c r="E66" s="113">
        <v>8.167738</v>
      </c>
      <c r="F66" s="113">
        <v>0</v>
      </c>
      <c r="G66" s="113">
        <v>0</v>
      </c>
      <c r="H66" s="113">
        <v>0</v>
      </c>
      <c r="I66" s="113">
        <v>0</v>
      </c>
      <c r="J66" s="113">
        <v>0</v>
      </c>
      <c r="K66" s="113">
        <v>0</v>
      </c>
      <c r="L66" s="113">
        <v>0</v>
      </c>
      <c r="M66" s="113">
        <v>0</v>
      </c>
      <c r="N66" s="116">
        <f t="shared" si="1"/>
        <v>8.167738</v>
      </c>
      <c r="O66" s="117">
        <f t="shared" si="5"/>
        <v>8.167738</v>
      </c>
      <c r="P66" s="117">
        <v>8.167738</v>
      </c>
      <c r="Q66" s="117">
        <v>0</v>
      </c>
      <c r="R66" s="117">
        <v>0</v>
      </c>
      <c r="S66" s="117">
        <v>0</v>
      </c>
      <c r="T66" s="117">
        <v>0</v>
      </c>
      <c r="U66" s="117">
        <v>0</v>
      </c>
    </row>
    <row r="67" ht="10" customHeight="1" spans="1:21">
      <c r="A67" s="111">
        <v>62</v>
      </c>
      <c r="B67" s="111" t="s">
        <v>1679</v>
      </c>
      <c r="C67" s="112">
        <f t="shared" si="6"/>
        <v>97.758244</v>
      </c>
      <c r="D67" s="113">
        <f t="shared" si="4"/>
        <v>97.758244</v>
      </c>
      <c r="E67" s="113">
        <v>97.758244</v>
      </c>
      <c r="F67" s="113">
        <v>0</v>
      </c>
      <c r="G67" s="113">
        <v>0</v>
      </c>
      <c r="H67" s="113">
        <v>0</v>
      </c>
      <c r="I67" s="113">
        <v>0</v>
      </c>
      <c r="J67" s="113">
        <v>0</v>
      </c>
      <c r="K67" s="113">
        <v>0</v>
      </c>
      <c r="L67" s="113">
        <v>0</v>
      </c>
      <c r="M67" s="113">
        <v>0</v>
      </c>
      <c r="N67" s="116">
        <f t="shared" si="1"/>
        <v>97.758244</v>
      </c>
      <c r="O67" s="117">
        <f t="shared" si="5"/>
        <v>97.758244</v>
      </c>
      <c r="P67" s="117">
        <v>97.758244</v>
      </c>
      <c r="Q67" s="117">
        <v>0</v>
      </c>
      <c r="R67" s="117">
        <v>0</v>
      </c>
      <c r="S67" s="117">
        <v>0</v>
      </c>
      <c r="T67" s="117">
        <v>0</v>
      </c>
      <c r="U67" s="117">
        <v>0</v>
      </c>
    </row>
    <row r="68" ht="10" customHeight="1" spans="1:21">
      <c r="A68" s="111">
        <v>63</v>
      </c>
      <c r="B68" s="111" t="s">
        <v>1680</v>
      </c>
      <c r="C68" s="112">
        <f t="shared" si="6"/>
        <v>8.30338</v>
      </c>
      <c r="D68" s="113">
        <f t="shared" si="4"/>
        <v>8.30338</v>
      </c>
      <c r="E68" s="113">
        <v>8.30338</v>
      </c>
      <c r="F68" s="113">
        <v>0</v>
      </c>
      <c r="G68" s="113">
        <v>0</v>
      </c>
      <c r="H68" s="113">
        <v>0</v>
      </c>
      <c r="I68" s="113">
        <v>0</v>
      </c>
      <c r="J68" s="113">
        <v>0</v>
      </c>
      <c r="K68" s="113">
        <v>0</v>
      </c>
      <c r="L68" s="113">
        <v>0</v>
      </c>
      <c r="M68" s="113">
        <v>0</v>
      </c>
      <c r="N68" s="116">
        <f t="shared" si="1"/>
        <v>8.30338</v>
      </c>
      <c r="O68" s="117">
        <f t="shared" si="5"/>
        <v>8.30338</v>
      </c>
      <c r="P68" s="117">
        <v>8.30338</v>
      </c>
      <c r="Q68" s="117">
        <v>0</v>
      </c>
      <c r="R68" s="117">
        <v>0</v>
      </c>
      <c r="S68" s="117">
        <v>0</v>
      </c>
      <c r="T68" s="117">
        <v>0</v>
      </c>
      <c r="U68" s="117">
        <v>0</v>
      </c>
    </row>
    <row r="69" spans="1:21">
      <c r="A69" s="119" t="s">
        <v>1681</v>
      </c>
      <c r="B69" s="120"/>
      <c r="C69" s="119"/>
      <c r="D69" s="119"/>
      <c r="E69" s="119"/>
      <c r="F69" s="119"/>
      <c r="G69" s="119"/>
      <c r="H69" s="119"/>
      <c r="I69" s="119"/>
      <c r="J69" s="119"/>
      <c r="K69" s="119"/>
      <c r="L69" s="119"/>
      <c r="M69" s="119"/>
      <c r="N69" s="119"/>
      <c r="O69" s="119"/>
      <c r="P69" s="119"/>
      <c r="Q69" s="119"/>
      <c r="R69" s="119"/>
      <c r="S69" s="119"/>
      <c r="T69" s="119"/>
      <c r="U69" s="119"/>
    </row>
  </sheetData>
  <autoFilter xmlns:etc="http://www.wps.cn/officeDocument/2017/etCustomData" ref="A5:U69" etc:filterBottomFollowUsedRange="0">
    <extLst/>
  </autoFilter>
  <mergeCells count="14">
    <mergeCell ref="A1:U1"/>
    <mergeCell ref="C2:M2"/>
    <mergeCell ref="N2:U2"/>
    <mergeCell ref="D3:K3"/>
    <mergeCell ref="O3:S3"/>
    <mergeCell ref="A69:U69"/>
    <mergeCell ref="A2:A4"/>
    <mergeCell ref="B2:B4"/>
    <mergeCell ref="C3:C4"/>
    <mergeCell ref="L3:L4"/>
    <mergeCell ref="M3:M4"/>
    <mergeCell ref="N3:N4"/>
    <mergeCell ref="T3:T4"/>
    <mergeCell ref="U3:U4"/>
  </mergeCells>
  <pageMargins left="0.700694444444445" right="0.700694444444445" top="0.161111111111111" bottom="0.161111111111111" header="0" footer="0"/>
  <pageSetup paperSize="9" scale="73" fitToHeight="0" orientation="landscape" horizontalDpi="600"/>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workbookViewId="0">
      <selection activeCell="C27" sqref="C27"/>
    </sheetView>
  </sheetViews>
  <sheetFormatPr defaultColWidth="9" defaultRowHeight="14.25" outlineLevelCol="1"/>
  <cols>
    <col min="1" max="1" width="39.125" customWidth="1"/>
    <col min="2" max="2" width="36.9333333333333" customWidth="1"/>
  </cols>
  <sheetData>
    <row r="1" ht="45.75" customHeight="1" spans="1:1">
      <c r="A1" s="103" t="s">
        <v>1682</v>
      </c>
    </row>
    <row r="2" ht="25.9" customHeight="1" spans="1:2">
      <c r="A2" s="14" t="s">
        <v>43</v>
      </c>
      <c r="B2" s="14" t="s">
        <v>4</v>
      </c>
    </row>
    <row r="3" ht="17.05" customHeight="1" spans="1:2">
      <c r="A3" s="31" t="s">
        <v>1683</v>
      </c>
      <c r="B3" s="36">
        <f>SUM(B4:B20)</f>
        <v>6956</v>
      </c>
    </row>
    <row r="4" ht="17.05" customHeight="1" spans="1:2">
      <c r="A4" s="33" t="s">
        <v>1684</v>
      </c>
      <c r="B4" s="52"/>
    </row>
    <row r="5" ht="17.05" customHeight="1" spans="1:2">
      <c r="A5" s="33" t="s">
        <v>1685</v>
      </c>
      <c r="B5" s="52"/>
    </row>
    <row r="6" ht="17.05" customHeight="1" spans="1:2">
      <c r="A6" s="33" t="s">
        <v>1686</v>
      </c>
      <c r="B6" s="52"/>
    </row>
    <row r="7" ht="17.05" customHeight="1" spans="1:2">
      <c r="A7" s="33" t="s">
        <v>1687</v>
      </c>
      <c r="B7" s="52"/>
    </row>
    <row r="8" ht="17.05" customHeight="1" spans="1:2">
      <c r="A8" s="33" t="s">
        <v>1688</v>
      </c>
      <c r="B8" s="52"/>
    </row>
    <row r="9" ht="17.05" customHeight="1" spans="1:2">
      <c r="A9" s="33" t="s">
        <v>1689</v>
      </c>
      <c r="B9" s="52"/>
    </row>
    <row r="10" ht="17.05" customHeight="1" spans="1:2">
      <c r="A10" s="33" t="s">
        <v>1690</v>
      </c>
      <c r="B10" s="37"/>
    </row>
    <row r="11" ht="17.05" customHeight="1" spans="1:2">
      <c r="A11" s="33" t="s">
        <v>1691</v>
      </c>
      <c r="B11" s="52"/>
    </row>
    <row r="12" ht="17.05" customHeight="1" spans="1:2">
      <c r="A12" s="33" t="s">
        <v>1692</v>
      </c>
      <c r="B12" s="52"/>
    </row>
    <row r="13" ht="17.05" customHeight="1" spans="1:2">
      <c r="A13" s="33" t="s">
        <v>1693</v>
      </c>
      <c r="B13" s="37">
        <v>6462</v>
      </c>
    </row>
    <row r="14" ht="17.05" customHeight="1" spans="1:2">
      <c r="A14" s="33" t="s">
        <v>1694</v>
      </c>
      <c r="B14" s="52"/>
    </row>
    <row r="15" ht="17.05" customHeight="1" spans="1:2">
      <c r="A15" s="33" t="s">
        <v>1695</v>
      </c>
      <c r="B15" s="52"/>
    </row>
    <row r="16" ht="14.65" customHeight="1" spans="1:2">
      <c r="A16" s="33" t="s">
        <v>1696</v>
      </c>
      <c r="B16" s="37"/>
    </row>
    <row r="17" ht="14.65" customHeight="1" spans="1:2">
      <c r="A17" s="33" t="s">
        <v>1697</v>
      </c>
      <c r="B17" s="37"/>
    </row>
    <row r="18" ht="14.65" customHeight="1" spans="1:2">
      <c r="A18" s="33" t="s">
        <v>1698</v>
      </c>
      <c r="B18" s="52"/>
    </row>
    <row r="19" ht="14.65" customHeight="1" spans="1:2">
      <c r="A19" s="33" t="s">
        <v>1699</v>
      </c>
      <c r="B19" s="37"/>
    </row>
    <row r="20" ht="14.65" customHeight="1" spans="1:2">
      <c r="A20" s="33" t="s">
        <v>1700</v>
      </c>
      <c r="B20" s="37">
        <v>494</v>
      </c>
    </row>
    <row r="21" ht="14.65" customHeight="1" spans="1:2">
      <c r="A21" s="14" t="s">
        <v>1701</v>
      </c>
      <c r="B21" s="36">
        <f>B3</f>
        <v>6956</v>
      </c>
    </row>
    <row r="22" ht="14.65" customHeight="1" spans="1:2">
      <c r="A22" s="31" t="s">
        <v>31</v>
      </c>
      <c r="B22" s="36">
        <f>B23+B24+B25+B26+B27</f>
        <v>72664</v>
      </c>
    </row>
    <row r="23" ht="14.65" customHeight="1" spans="1:2">
      <c r="A23" s="33" t="s">
        <v>1702</v>
      </c>
      <c r="B23" s="37">
        <v>6560</v>
      </c>
    </row>
    <row r="24" ht="14.65" customHeight="1" spans="1:2">
      <c r="A24" s="33" t="s">
        <v>1703</v>
      </c>
      <c r="B24" s="37"/>
    </row>
    <row r="25" ht="14.65" customHeight="1" spans="1:2">
      <c r="A25" s="33" t="s">
        <v>1704</v>
      </c>
      <c r="B25" s="37">
        <v>6292</v>
      </c>
    </row>
    <row r="26" ht="14.65" customHeight="1" spans="1:2">
      <c r="A26" s="33" t="s">
        <v>1705</v>
      </c>
      <c r="B26" s="52"/>
    </row>
    <row r="27" ht="14.65" customHeight="1" spans="1:2">
      <c r="A27" s="33" t="s">
        <v>1706</v>
      </c>
      <c r="B27" s="37">
        <v>59812</v>
      </c>
    </row>
    <row r="28" ht="14.65" customHeight="1" spans="1:2">
      <c r="A28" s="52"/>
      <c r="B28" s="52"/>
    </row>
    <row r="29" ht="15.05" customHeight="1" spans="1:2">
      <c r="A29" s="14" t="s">
        <v>40</v>
      </c>
      <c r="B29" s="36">
        <f>B21+B22</f>
        <v>79620</v>
      </c>
    </row>
    <row r="30" ht="18.75" customHeight="1" spans="1:1">
      <c r="A30" s="24" t="s">
        <v>1707</v>
      </c>
    </row>
  </sheetData>
  <mergeCells count="2">
    <mergeCell ref="A1:B1"/>
    <mergeCell ref="A30:B30"/>
  </mergeCells>
  <pageMargins left="0.7" right="0.7" top="0.75" bottom="0.75" header="0.3" footer="0.3"/>
  <pageSetup paperSize="9" orientation="portrait"/>
  <headerFooter/>
  <ignoredErrors>
    <ignoredError sqref="B3" formulaRange="1"/>
  </ignoredErrors>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5"/>
  <sheetViews>
    <sheetView topLeftCell="A9" workbookViewId="0">
      <selection activeCell="B27" sqref="B27"/>
    </sheetView>
  </sheetViews>
  <sheetFormatPr defaultColWidth="9" defaultRowHeight="14.25" outlineLevelCol="3"/>
  <cols>
    <col min="1" max="2" width="43.1416666666667" customWidth="1"/>
  </cols>
  <sheetData>
    <row r="1" ht="52.5" customHeight="1" spans="1:2">
      <c r="A1" s="12" t="s">
        <v>1708</v>
      </c>
      <c r="B1" s="13"/>
    </row>
    <row r="2" ht="30.5" customHeight="1" spans="1:2">
      <c r="A2" s="14" t="s">
        <v>43</v>
      </c>
      <c r="B2" s="14" t="s">
        <v>4</v>
      </c>
    </row>
    <row r="3" ht="20.05" customHeight="1" spans="1:2">
      <c r="A3" s="33" t="s">
        <v>379</v>
      </c>
      <c r="B3" s="101"/>
    </row>
    <row r="4" ht="20.05" customHeight="1" spans="1:2">
      <c r="A4" s="33" t="s">
        <v>429</v>
      </c>
      <c r="B4" s="101"/>
    </row>
    <row r="5" ht="20.05" customHeight="1" spans="1:2">
      <c r="A5" s="33" t="s">
        <v>473</v>
      </c>
      <c r="B5" s="101"/>
    </row>
    <row r="6" ht="20.05" customHeight="1" spans="1:2">
      <c r="A6" s="33" t="s">
        <v>652</v>
      </c>
      <c r="B6" s="101"/>
    </row>
    <row r="7" ht="20.05" customHeight="1" spans="1:2">
      <c r="A7" s="33" t="s">
        <v>721</v>
      </c>
      <c r="B7" s="37">
        <v>10390</v>
      </c>
    </row>
    <row r="8" ht="20.05" customHeight="1" spans="1:2">
      <c r="A8" s="33" t="s">
        <v>742</v>
      </c>
      <c r="B8" s="37">
        <v>44</v>
      </c>
    </row>
    <row r="9" ht="20.05" customHeight="1" spans="1:4">
      <c r="A9" s="33" t="s">
        <v>836</v>
      </c>
      <c r="B9" s="37"/>
      <c r="D9" s="102"/>
    </row>
    <row r="10" ht="20.05" customHeight="1" spans="1:2">
      <c r="A10" s="33" t="s">
        <v>1709</v>
      </c>
      <c r="B10" s="101">
        <v>4217</v>
      </c>
    </row>
    <row r="11" ht="20.05" customHeight="1" spans="1:2">
      <c r="A11" s="33" t="s">
        <v>944</v>
      </c>
      <c r="B11" s="101"/>
    </row>
    <row r="12" ht="20.05" customHeight="1" spans="1:2">
      <c r="A12" s="33" t="s">
        <v>1200</v>
      </c>
      <c r="B12" s="37">
        <v>82</v>
      </c>
    </row>
    <row r="13" ht="20.05" customHeight="1" spans="1:2">
      <c r="A13" s="33" t="s">
        <v>1123</v>
      </c>
      <c r="B13" s="37">
        <v>494</v>
      </c>
    </row>
    <row r="14" ht="20.05" customHeight="1" spans="1:2">
      <c r="A14" s="33" t="s">
        <v>1129</v>
      </c>
      <c r="B14" s="37">
        <v>26</v>
      </c>
    </row>
    <row r="15" ht="20.05" customHeight="1" spans="1:2">
      <c r="A15" s="33" t="s">
        <v>1710</v>
      </c>
      <c r="B15" s="101"/>
    </row>
    <row r="16" ht="20.05" customHeight="1" spans="1:2">
      <c r="A16" s="14" t="s">
        <v>1711</v>
      </c>
      <c r="B16" s="36">
        <f>SUM(B3:B15)</f>
        <v>15253</v>
      </c>
    </row>
    <row r="17" ht="20.05" customHeight="1" spans="1:2">
      <c r="A17" s="31" t="s">
        <v>70</v>
      </c>
      <c r="B17" s="36">
        <f>B18+B19+B20+B21+B22</f>
        <v>4571</v>
      </c>
    </row>
    <row r="18" ht="20.05" customHeight="1" spans="1:2">
      <c r="A18" s="33" t="s">
        <v>1712</v>
      </c>
      <c r="B18" s="37"/>
    </row>
    <row r="19" ht="20.05" customHeight="1" spans="1:2">
      <c r="A19" s="33" t="s">
        <v>1713</v>
      </c>
      <c r="B19" s="37"/>
    </row>
    <row r="20" ht="20.05" customHeight="1" spans="1:2">
      <c r="A20" s="33" t="s">
        <v>1714</v>
      </c>
      <c r="B20" s="37"/>
    </row>
    <row r="21" ht="20.05" customHeight="1" spans="1:2">
      <c r="A21" s="33" t="s">
        <v>1715</v>
      </c>
      <c r="B21" s="37">
        <v>4571</v>
      </c>
    </row>
    <row r="22" ht="20.05" customHeight="1" spans="1:2">
      <c r="A22" s="33" t="s">
        <v>1716</v>
      </c>
      <c r="B22" s="37"/>
    </row>
    <row r="23" ht="20.05" customHeight="1" spans="1:2">
      <c r="A23" s="31" t="s">
        <v>78</v>
      </c>
      <c r="B23" s="36">
        <v>59796</v>
      </c>
    </row>
    <row r="24" ht="20.5" customHeight="1" spans="1:2">
      <c r="A24" s="14" t="s">
        <v>79</v>
      </c>
      <c r="B24" s="36">
        <f>B16+B17+B23</f>
        <v>79620</v>
      </c>
    </row>
    <row r="25" ht="18.75" customHeight="1" spans="1:1">
      <c r="A25" s="24" t="s">
        <v>1717</v>
      </c>
    </row>
  </sheetData>
  <mergeCells count="2">
    <mergeCell ref="A1:B1"/>
    <mergeCell ref="A25:B25"/>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showZeros="0" topLeftCell="A19" workbookViewId="0">
      <selection activeCell="A28" sqref="$A28:$XFD35"/>
    </sheetView>
  </sheetViews>
  <sheetFormatPr defaultColWidth="9" defaultRowHeight="14.25" outlineLevelCol="1"/>
  <cols>
    <col min="1" max="1" width="46" customWidth="1"/>
    <col min="2" max="2" width="36.375" customWidth="1"/>
  </cols>
  <sheetData>
    <row r="1" ht="52.5" customHeight="1" spans="1:2">
      <c r="A1" s="94" t="s">
        <v>1718</v>
      </c>
      <c r="B1" s="13"/>
    </row>
    <row r="2" ht="30.5" customHeight="1" spans="1:2">
      <c r="A2" s="14" t="s">
        <v>43</v>
      </c>
      <c r="B2" s="14" t="s">
        <v>1719</v>
      </c>
    </row>
    <row r="3" ht="22.5" customHeight="1" spans="1:2">
      <c r="A3" s="14" t="s">
        <v>1711</v>
      </c>
      <c r="B3" s="36">
        <v>15253</v>
      </c>
    </row>
    <row r="4" ht="20.05" customHeight="1" spans="1:2">
      <c r="A4" s="93" t="s">
        <v>379</v>
      </c>
      <c r="B4" s="81">
        <v>0</v>
      </c>
    </row>
    <row r="5" ht="20.05" customHeight="1" spans="1:2">
      <c r="A5" s="93" t="s">
        <v>1720</v>
      </c>
      <c r="B5" s="81">
        <v>0</v>
      </c>
    </row>
    <row r="6" ht="20.05" customHeight="1" spans="1:2">
      <c r="A6" s="95" t="s">
        <v>1721</v>
      </c>
      <c r="B6" s="81">
        <v>0</v>
      </c>
    </row>
    <row r="7" ht="20.05" customHeight="1" spans="1:2">
      <c r="A7" s="95" t="s">
        <v>1722</v>
      </c>
      <c r="B7" s="81">
        <v>0</v>
      </c>
    </row>
    <row r="8" ht="20.05" customHeight="1" spans="1:2">
      <c r="A8" s="95" t="s">
        <v>1723</v>
      </c>
      <c r="B8" s="81">
        <v>0</v>
      </c>
    </row>
    <row r="9" ht="20.05" customHeight="1" spans="1:2">
      <c r="A9" s="95" t="s">
        <v>1724</v>
      </c>
      <c r="B9" s="81">
        <v>0</v>
      </c>
    </row>
    <row r="10" ht="20.05" customHeight="1" spans="1:2">
      <c r="A10" s="95" t="s">
        <v>1725</v>
      </c>
      <c r="B10" s="81">
        <v>0</v>
      </c>
    </row>
    <row r="11" ht="20.05" customHeight="1" spans="1:2">
      <c r="A11" s="96" t="s">
        <v>1726</v>
      </c>
      <c r="B11" s="81">
        <v>0</v>
      </c>
    </row>
    <row r="12" ht="20.05" customHeight="1" spans="1:2">
      <c r="A12" s="93" t="s">
        <v>429</v>
      </c>
      <c r="B12" s="81">
        <v>0</v>
      </c>
    </row>
    <row r="13" ht="20.05" customHeight="1" spans="1:2">
      <c r="A13" s="97" t="s">
        <v>1727</v>
      </c>
      <c r="B13" s="81">
        <v>0</v>
      </c>
    </row>
    <row r="14" ht="20.05" customHeight="1" spans="1:2">
      <c r="A14" s="95" t="s">
        <v>1728</v>
      </c>
      <c r="B14" s="81">
        <v>0</v>
      </c>
    </row>
    <row r="15" ht="20.05" customHeight="1" spans="1:2">
      <c r="A15" s="95" t="s">
        <v>1729</v>
      </c>
      <c r="B15" s="81">
        <v>0</v>
      </c>
    </row>
    <row r="16" ht="20.05" customHeight="1" spans="1:2">
      <c r="A16" s="95" t="s">
        <v>1730</v>
      </c>
      <c r="B16" s="81">
        <v>0</v>
      </c>
    </row>
    <row r="17" ht="20.05" customHeight="1" spans="1:2">
      <c r="A17" s="96" t="s">
        <v>1731</v>
      </c>
      <c r="B17" s="90">
        <v>0</v>
      </c>
    </row>
    <row r="18" ht="20.05" customHeight="1" spans="1:2">
      <c r="A18" s="96" t="s">
        <v>1732</v>
      </c>
      <c r="B18" s="90">
        <v>0</v>
      </c>
    </row>
    <row r="19" ht="20.05" customHeight="1" spans="1:2">
      <c r="A19" s="97" t="s">
        <v>1733</v>
      </c>
      <c r="B19" s="82">
        <v>0</v>
      </c>
    </row>
    <row r="20" ht="20.05" customHeight="1" spans="1:2">
      <c r="A20" s="95" t="s">
        <v>1734</v>
      </c>
      <c r="B20" s="82">
        <v>0</v>
      </c>
    </row>
    <row r="21" ht="20.05" customHeight="1" spans="1:2">
      <c r="A21" s="95" t="s">
        <v>1735</v>
      </c>
      <c r="B21" s="82">
        <v>0</v>
      </c>
    </row>
    <row r="22" ht="20.05" customHeight="1" spans="1:2">
      <c r="A22" s="95" t="s">
        <v>1736</v>
      </c>
      <c r="B22" s="82">
        <v>0</v>
      </c>
    </row>
    <row r="23" ht="20.05" customHeight="1" spans="1:2">
      <c r="A23" s="95" t="s">
        <v>1737</v>
      </c>
      <c r="B23" s="82">
        <v>0</v>
      </c>
    </row>
    <row r="24" ht="20.05" customHeight="1" spans="1:2">
      <c r="A24" s="95" t="s">
        <v>1738</v>
      </c>
      <c r="B24" s="82">
        <v>0</v>
      </c>
    </row>
    <row r="25" ht="20.05" customHeight="1" spans="1:2">
      <c r="A25" s="97" t="s">
        <v>1739</v>
      </c>
      <c r="B25" s="81">
        <v>0</v>
      </c>
    </row>
    <row r="26" ht="20.05" customHeight="1" spans="1:2">
      <c r="A26" s="95" t="s">
        <v>1740</v>
      </c>
      <c r="B26" s="82">
        <v>0</v>
      </c>
    </row>
    <row r="27" ht="20.05" customHeight="1" spans="1:2">
      <c r="A27" s="95" t="s">
        <v>1741</v>
      </c>
      <c r="B27" s="82">
        <v>0</v>
      </c>
    </row>
    <row r="28" ht="20.05" customHeight="1" spans="1:2">
      <c r="A28" s="93" t="s">
        <v>652</v>
      </c>
      <c r="B28" s="81">
        <v>0</v>
      </c>
    </row>
    <row r="29" ht="20.05" customHeight="1" spans="1:2">
      <c r="A29" s="98" t="s">
        <v>1742</v>
      </c>
      <c r="B29" s="82">
        <v>0</v>
      </c>
    </row>
    <row r="30" ht="20.05" customHeight="1" spans="1:2">
      <c r="A30" s="91" t="s">
        <v>1743</v>
      </c>
      <c r="B30" s="82">
        <v>0</v>
      </c>
    </row>
    <row r="31" ht="20.05" customHeight="1" spans="1:2">
      <c r="A31" s="91" t="s">
        <v>1744</v>
      </c>
      <c r="B31" s="82">
        <v>0</v>
      </c>
    </row>
    <row r="32" ht="20.05" customHeight="1" spans="1:2">
      <c r="A32" s="91" t="s">
        <v>1745</v>
      </c>
      <c r="B32" s="81">
        <v>0</v>
      </c>
    </row>
    <row r="33" ht="20.05" customHeight="1" spans="1:2">
      <c r="A33" s="91" t="s">
        <v>1746</v>
      </c>
      <c r="B33" s="81">
        <v>0</v>
      </c>
    </row>
    <row r="34" ht="20.05" customHeight="1" spans="1:2">
      <c r="A34" s="89" t="s">
        <v>1747</v>
      </c>
      <c r="B34" s="81">
        <v>0</v>
      </c>
    </row>
    <row r="35" ht="20.05" customHeight="1" spans="1:2">
      <c r="A35" s="91" t="s">
        <v>1748</v>
      </c>
      <c r="B35" s="81">
        <v>0</v>
      </c>
    </row>
    <row r="36" ht="18.75" customHeight="1" spans="1:2">
      <c r="A36" s="99" t="s">
        <v>1749</v>
      </c>
      <c r="B36" s="100"/>
    </row>
  </sheetData>
  <mergeCells count="2">
    <mergeCell ref="A1:B1"/>
    <mergeCell ref="A36:B36"/>
  </mergeCells>
  <pageMargins left="0.700694444444445" right="0.700694444444445" top="0.751388888888889" bottom="0.751388888888889" header="0.298611111111111" footer="0.298611111111111"/>
  <pageSetup paperSize="9" scale="97" fitToHeight="0" orientation="portrait" horizontalDpi="600"/>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5"/>
  <sheetViews>
    <sheetView showZeros="0" workbookViewId="0">
      <selection activeCell="A24" sqref="$A24:$XFD34"/>
    </sheetView>
  </sheetViews>
  <sheetFormatPr defaultColWidth="9" defaultRowHeight="14.25" outlineLevelCol="1"/>
  <cols>
    <col min="1" max="1" width="43.625" customWidth="1"/>
    <col min="2" max="2" width="43.4333333333333" customWidth="1"/>
  </cols>
  <sheetData>
    <row r="1" ht="52.5" customHeight="1" spans="1:2">
      <c r="A1" s="12" t="s">
        <v>1750</v>
      </c>
      <c r="B1" s="13"/>
    </row>
    <row r="2" ht="30.5" customHeight="1" spans="1:2">
      <c r="A2" s="14" t="s">
        <v>43</v>
      </c>
      <c r="B2" s="14" t="s">
        <v>1719</v>
      </c>
    </row>
    <row r="3" ht="20.05" customHeight="1" spans="1:2">
      <c r="A3" s="91" t="s">
        <v>1751</v>
      </c>
      <c r="B3" s="81">
        <v>0</v>
      </c>
    </row>
    <row r="4" ht="20.05" customHeight="1" spans="1:2">
      <c r="A4" s="91" t="s">
        <v>1752</v>
      </c>
      <c r="B4" s="81">
        <v>0</v>
      </c>
    </row>
    <row r="5" ht="20.05" customHeight="1" spans="1:2">
      <c r="A5" s="91" t="s">
        <v>1753</v>
      </c>
      <c r="B5" s="81">
        <v>0</v>
      </c>
    </row>
    <row r="6" ht="20.05" customHeight="1" spans="1:2">
      <c r="A6" s="93" t="s">
        <v>721</v>
      </c>
      <c r="B6" s="92">
        <v>10390</v>
      </c>
    </row>
    <row r="7" ht="20.05" customHeight="1" spans="1:2">
      <c r="A7" s="89" t="s">
        <v>1754</v>
      </c>
      <c r="B7" s="92">
        <v>1172</v>
      </c>
    </row>
    <row r="8" ht="20.05" customHeight="1" spans="1:2">
      <c r="A8" s="91" t="s">
        <v>1755</v>
      </c>
      <c r="B8" s="81"/>
    </row>
    <row r="9" ht="20.05" customHeight="1" spans="1:2">
      <c r="A9" s="91" t="s">
        <v>1756</v>
      </c>
      <c r="B9" s="82">
        <v>222</v>
      </c>
    </row>
    <row r="10" ht="20.05" customHeight="1" spans="1:2">
      <c r="A10" s="91" t="s">
        <v>1757</v>
      </c>
      <c r="B10" s="82">
        <v>950</v>
      </c>
    </row>
    <row r="11" ht="20.05" customHeight="1" spans="1:2">
      <c r="A11" s="91" t="s">
        <v>1758</v>
      </c>
      <c r="B11" s="81"/>
    </row>
    <row r="12" ht="20.05" customHeight="1" spans="1:2">
      <c r="A12" s="91" t="s">
        <v>1759</v>
      </c>
      <c r="B12" s="81">
        <v>0</v>
      </c>
    </row>
    <row r="13" ht="20.05" customHeight="1" spans="1:2">
      <c r="A13" s="91" t="s">
        <v>1760</v>
      </c>
      <c r="B13" s="82"/>
    </row>
    <row r="14" ht="20.05" customHeight="1" spans="1:2">
      <c r="A14" s="91" t="s">
        <v>1761</v>
      </c>
      <c r="B14" s="81">
        <v>0</v>
      </c>
    </row>
    <row r="15" ht="20.05" customHeight="1" spans="1:2">
      <c r="A15" s="91" t="s">
        <v>1762</v>
      </c>
      <c r="B15" s="82">
        <v>0</v>
      </c>
    </row>
    <row r="16" ht="20.05" customHeight="1" spans="1:2">
      <c r="A16" s="91" t="s">
        <v>1763</v>
      </c>
      <c r="B16" s="82">
        <v>0</v>
      </c>
    </row>
    <row r="17" ht="20.05" customHeight="1" spans="1:2">
      <c r="A17" s="91" t="s">
        <v>1764</v>
      </c>
      <c r="B17" s="82">
        <v>0</v>
      </c>
    </row>
    <row r="18" ht="20.05" customHeight="1" spans="1:2">
      <c r="A18" s="91" t="s">
        <v>1765</v>
      </c>
      <c r="B18" s="81">
        <v>0</v>
      </c>
    </row>
    <row r="19" ht="20.05" customHeight="1" spans="1:2">
      <c r="A19" s="91" t="s">
        <v>1766</v>
      </c>
      <c r="B19" s="81">
        <v>0</v>
      </c>
    </row>
    <row r="20" ht="20.05" customHeight="1" spans="1:2">
      <c r="A20" s="89" t="s">
        <v>1767</v>
      </c>
      <c r="B20" s="82">
        <v>0</v>
      </c>
    </row>
    <row r="21" ht="20.05" customHeight="1" spans="1:2">
      <c r="A21" s="91" t="s">
        <v>1755</v>
      </c>
      <c r="B21" s="82">
        <v>0</v>
      </c>
    </row>
    <row r="22" ht="20.05" customHeight="1" spans="1:2">
      <c r="A22" s="91" t="s">
        <v>1756</v>
      </c>
      <c r="B22" s="82">
        <v>0</v>
      </c>
    </row>
    <row r="23" ht="20.5" customHeight="1" spans="1:2">
      <c r="A23" s="91" t="s">
        <v>1768</v>
      </c>
      <c r="B23" s="82">
        <v>0</v>
      </c>
    </row>
    <row r="24" ht="20.05" customHeight="1" spans="1:2">
      <c r="A24" s="89" t="s">
        <v>1769</v>
      </c>
      <c r="B24" s="90"/>
    </row>
    <row r="25" ht="20.05" customHeight="1" spans="1:2">
      <c r="A25" s="89" t="s">
        <v>1770</v>
      </c>
      <c r="B25" s="92">
        <v>6040</v>
      </c>
    </row>
    <row r="26" ht="20.05" customHeight="1" spans="1:2">
      <c r="A26" s="91" t="s">
        <v>1771</v>
      </c>
      <c r="B26" s="82">
        <v>86</v>
      </c>
    </row>
    <row r="27" ht="20.05" customHeight="1" spans="1:2">
      <c r="A27" s="91" t="s">
        <v>1772</v>
      </c>
      <c r="B27" s="81"/>
    </row>
    <row r="28" ht="20.05" customHeight="1" spans="1:2">
      <c r="A28" s="91" t="s">
        <v>1773</v>
      </c>
      <c r="B28" s="81">
        <v>0</v>
      </c>
    </row>
    <row r="29" ht="20.05" customHeight="1" spans="1:2">
      <c r="A29" s="91" t="s">
        <v>1774</v>
      </c>
      <c r="B29" s="82">
        <v>0</v>
      </c>
    </row>
    <row r="30" ht="20.05" customHeight="1" spans="1:2">
      <c r="A30" s="91" t="s">
        <v>1775</v>
      </c>
      <c r="B30" s="81">
        <v>5954</v>
      </c>
    </row>
    <row r="31" ht="20.05" customHeight="1" spans="1:2">
      <c r="A31" s="89" t="s">
        <v>1776</v>
      </c>
      <c r="B31" s="81">
        <v>0</v>
      </c>
    </row>
    <row r="32" ht="20.05" customHeight="1" spans="1:2">
      <c r="A32" s="91" t="s">
        <v>1777</v>
      </c>
      <c r="B32" s="81">
        <v>0</v>
      </c>
    </row>
    <row r="33" ht="20.05" customHeight="1" spans="1:2">
      <c r="A33" s="91" t="s">
        <v>1778</v>
      </c>
      <c r="B33" s="81">
        <v>0</v>
      </c>
    </row>
    <row r="34" ht="20.05" customHeight="1" spans="1:2">
      <c r="A34" s="91" t="s">
        <v>1779</v>
      </c>
      <c r="B34" s="81">
        <v>0</v>
      </c>
    </row>
    <row r="35" ht="18.75" customHeight="1" spans="1:1">
      <c r="A35" s="24" t="s">
        <v>1780</v>
      </c>
    </row>
  </sheetData>
  <mergeCells count="2">
    <mergeCell ref="A1:B1"/>
    <mergeCell ref="A35:B35"/>
  </mergeCells>
  <pageMargins left="0.700694444444445" right="0.700694444444445" top="0.751388888888889" bottom="0.751388888888889" header="0.298611111111111" footer="0.298611111111111"/>
  <pageSetup paperSize="9" scale="92"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workbookViewId="0">
      <selection activeCell="B34" sqref="B34"/>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132</v>
      </c>
      <c r="B3" s="187"/>
    </row>
    <row r="4" ht="20.05" customHeight="1" spans="1:2">
      <c r="A4" s="33" t="s">
        <v>133</v>
      </c>
      <c r="B4" s="188">
        <v>948</v>
      </c>
    </row>
    <row r="5" ht="20.05" customHeight="1" spans="1:2">
      <c r="A5" s="35" t="s">
        <v>85</v>
      </c>
      <c r="B5" s="187"/>
    </row>
    <row r="6" ht="20.05" customHeight="1" spans="1:2">
      <c r="A6" s="35" t="s">
        <v>86</v>
      </c>
      <c r="B6" s="187"/>
    </row>
    <row r="7" ht="20.05" customHeight="1" spans="1:2">
      <c r="A7" s="35" t="s">
        <v>87</v>
      </c>
      <c r="B7" s="189"/>
    </row>
    <row r="8" ht="20.05" customHeight="1" spans="1:2">
      <c r="A8" s="35" t="s">
        <v>128</v>
      </c>
      <c r="B8" s="189"/>
    </row>
    <row r="9" ht="20.05" customHeight="1" spans="1:2">
      <c r="A9" s="35" t="s">
        <v>134</v>
      </c>
      <c r="B9" s="189"/>
    </row>
    <row r="10" ht="20.05" customHeight="1" spans="1:2">
      <c r="A10" s="35" t="s">
        <v>94</v>
      </c>
      <c r="B10" s="189"/>
    </row>
    <row r="11" ht="20.05" customHeight="1" spans="1:2">
      <c r="A11" s="35" t="s">
        <v>135</v>
      </c>
      <c r="B11" s="190">
        <v>948</v>
      </c>
    </row>
    <row r="12" ht="20.05" customHeight="1" spans="1:2">
      <c r="A12" s="33" t="s">
        <v>136</v>
      </c>
      <c r="B12" s="188"/>
    </row>
    <row r="13" ht="20.05" customHeight="1" spans="1:2">
      <c r="A13" s="35" t="s">
        <v>85</v>
      </c>
      <c r="B13" s="187"/>
    </row>
    <row r="14" ht="20.05" customHeight="1" spans="1:2">
      <c r="A14" s="35" t="s">
        <v>86</v>
      </c>
      <c r="B14" s="190"/>
    </row>
    <row r="15" ht="20.05" customHeight="1" spans="1:2">
      <c r="A15" s="35" t="s">
        <v>87</v>
      </c>
      <c r="B15" s="189"/>
    </row>
    <row r="16" ht="20.05" customHeight="1" spans="1:2">
      <c r="A16" s="35" t="s">
        <v>137</v>
      </c>
      <c r="B16" s="190"/>
    </row>
    <row r="17" ht="20.05" customHeight="1" spans="1:2">
      <c r="A17" s="35" t="s">
        <v>138</v>
      </c>
      <c r="B17" s="190"/>
    </row>
    <row r="18" ht="20.05" customHeight="1" spans="1:2">
      <c r="A18" s="35" t="s">
        <v>128</v>
      </c>
      <c r="B18" s="190"/>
    </row>
    <row r="19" ht="20.05" customHeight="1" spans="1:2">
      <c r="A19" s="35" t="s">
        <v>94</v>
      </c>
      <c r="B19" s="187"/>
    </row>
    <row r="20" ht="20.05" customHeight="1" spans="1:2">
      <c r="A20" s="35" t="s">
        <v>139</v>
      </c>
      <c r="B20" s="190"/>
    </row>
    <row r="21" ht="20.05" customHeight="1" spans="1:2">
      <c r="A21" s="33" t="s">
        <v>140</v>
      </c>
      <c r="B21" s="187"/>
    </row>
    <row r="22" ht="20.05" customHeight="1" spans="1:2">
      <c r="A22" s="35" t="s">
        <v>85</v>
      </c>
      <c r="B22" s="187"/>
    </row>
    <row r="23" ht="20.05" customHeight="1" spans="1:2">
      <c r="A23" s="35" t="s">
        <v>86</v>
      </c>
      <c r="B23" s="189"/>
    </row>
    <row r="24" ht="20.05" customHeight="1" spans="1:2">
      <c r="A24" s="35" t="s">
        <v>87</v>
      </c>
      <c r="B24" s="189"/>
    </row>
    <row r="25" ht="20.05" customHeight="1" spans="1:2">
      <c r="A25" s="35" t="s">
        <v>141</v>
      </c>
      <c r="B25" s="189"/>
    </row>
    <row r="26" ht="20.05" customHeight="1" spans="1:2">
      <c r="A26" s="35" t="s">
        <v>142</v>
      </c>
      <c r="B26" s="189"/>
    </row>
    <row r="27" ht="20.05" customHeight="1" spans="1:2">
      <c r="A27" s="35" t="s">
        <v>128</v>
      </c>
      <c r="B27" s="189"/>
    </row>
    <row r="28" ht="20.05" customHeight="1" spans="1:2">
      <c r="A28" s="35" t="s">
        <v>143</v>
      </c>
      <c r="B28" s="189"/>
    </row>
    <row r="29" ht="20.05" customHeight="1" spans="1:2">
      <c r="A29" s="35" t="s">
        <v>144</v>
      </c>
      <c r="B29" s="189"/>
    </row>
    <row r="30" ht="20.05" customHeight="1" spans="1:2">
      <c r="A30" s="35" t="s">
        <v>145</v>
      </c>
      <c r="B30" s="189"/>
    </row>
    <row r="31" ht="20.05" customHeight="1" spans="1:2">
      <c r="A31" s="35" t="s">
        <v>146</v>
      </c>
      <c r="B31" s="189"/>
    </row>
    <row r="32" ht="20.05" customHeight="1" spans="1:2">
      <c r="A32" s="35" t="s">
        <v>94</v>
      </c>
      <c r="B32" s="189"/>
    </row>
    <row r="33" ht="20.05" customHeight="1" spans="1:2">
      <c r="A33" s="35" t="s">
        <v>147</v>
      </c>
      <c r="B33" s="190"/>
    </row>
    <row r="34" ht="20.05" customHeight="1" spans="1:2">
      <c r="A34" s="33" t="s">
        <v>148</v>
      </c>
      <c r="B34" s="188"/>
    </row>
    <row r="35" ht="20.5" customHeight="1" spans="1:2">
      <c r="A35" s="35" t="s">
        <v>85</v>
      </c>
      <c r="B35" s="187"/>
    </row>
    <row r="36" ht="18.75" customHeight="1" spans="1:1">
      <c r="A36" s="66" t="s">
        <v>149</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5"/>
  <sheetViews>
    <sheetView showZeros="0" topLeftCell="A21" workbookViewId="0">
      <selection activeCell="A37" sqref="A37"/>
    </sheetView>
  </sheetViews>
  <sheetFormatPr defaultColWidth="9" defaultRowHeight="14.25" outlineLevelCol="1"/>
  <cols>
    <col min="1" max="1" width="44" customWidth="1"/>
    <col min="2" max="2" width="46.75" customWidth="1"/>
  </cols>
  <sheetData>
    <row r="1" ht="52.5" customHeight="1" spans="1:2">
      <c r="A1" s="12" t="s">
        <v>1750</v>
      </c>
      <c r="B1" s="13"/>
    </row>
    <row r="2" ht="30.5" customHeight="1" spans="1:2">
      <c r="A2" s="14" t="s">
        <v>43</v>
      </c>
      <c r="B2" s="14" t="s">
        <v>1719</v>
      </c>
    </row>
    <row r="3" ht="20.05" customHeight="1" spans="1:2">
      <c r="A3" s="89" t="s">
        <v>1781</v>
      </c>
      <c r="B3" s="90">
        <v>0</v>
      </c>
    </row>
    <row r="4" ht="20.05" customHeight="1" spans="1:2">
      <c r="A4" s="91" t="s">
        <v>1782</v>
      </c>
      <c r="B4" s="81">
        <v>0</v>
      </c>
    </row>
    <row r="5" ht="20.05" customHeight="1" spans="1:2">
      <c r="A5" s="91" t="s">
        <v>1783</v>
      </c>
      <c r="B5" s="82">
        <v>0</v>
      </c>
    </row>
    <row r="6" ht="20.05" customHeight="1" spans="1:2">
      <c r="A6" s="91" t="s">
        <v>1784</v>
      </c>
      <c r="B6" s="82">
        <v>0</v>
      </c>
    </row>
    <row r="7" ht="20.05" customHeight="1" spans="1:2">
      <c r="A7" s="89" t="s">
        <v>1785</v>
      </c>
      <c r="B7" s="82">
        <v>0</v>
      </c>
    </row>
    <row r="8" ht="20.05" customHeight="1" spans="1:2">
      <c r="A8" s="91" t="s">
        <v>1782</v>
      </c>
      <c r="B8" s="81">
        <v>0</v>
      </c>
    </row>
    <row r="9" ht="20.05" customHeight="1" spans="1:2">
      <c r="A9" s="91" t="s">
        <v>1783</v>
      </c>
      <c r="B9" s="81">
        <v>0</v>
      </c>
    </row>
    <row r="10" ht="20.05" customHeight="1" spans="1:2">
      <c r="A10" s="91" t="s">
        <v>1786</v>
      </c>
      <c r="B10" s="81">
        <v>0</v>
      </c>
    </row>
    <row r="11" ht="20.05" customHeight="1" spans="1:2">
      <c r="A11" s="89" t="s">
        <v>1787</v>
      </c>
      <c r="B11" s="81">
        <v>0</v>
      </c>
    </row>
    <row r="12" ht="20.05" customHeight="1" spans="1:2">
      <c r="A12" s="91" t="s">
        <v>1788</v>
      </c>
      <c r="B12" s="81">
        <v>0</v>
      </c>
    </row>
    <row r="13" ht="20.05" customHeight="1" spans="1:2">
      <c r="A13" s="91" t="s">
        <v>1789</v>
      </c>
      <c r="B13" s="81">
        <v>0</v>
      </c>
    </row>
    <row r="14" ht="20.05" customHeight="1" spans="1:2">
      <c r="A14" s="91" t="s">
        <v>1790</v>
      </c>
      <c r="B14" s="81">
        <v>0</v>
      </c>
    </row>
    <row r="15" ht="20.05" customHeight="1" spans="1:2">
      <c r="A15" s="91" t="s">
        <v>1791</v>
      </c>
      <c r="B15" s="90">
        <v>0</v>
      </c>
    </row>
    <row r="16" ht="20.05" customHeight="1" spans="1:2">
      <c r="A16" s="91" t="s">
        <v>1792</v>
      </c>
      <c r="B16" s="90">
        <v>0</v>
      </c>
    </row>
    <row r="17" ht="20.05" customHeight="1" spans="1:2">
      <c r="A17" s="89" t="s">
        <v>1793</v>
      </c>
      <c r="B17" s="81">
        <v>0</v>
      </c>
    </row>
    <row r="18" ht="20.05" customHeight="1" spans="1:2">
      <c r="A18" s="91" t="s">
        <v>1794</v>
      </c>
      <c r="B18" s="81">
        <v>0</v>
      </c>
    </row>
    <row r="19" ht="20.05" customHeight="1" spans="1:2">
      <c r="A19" s="91" t="s">
        <v>1795</v>
      </c>
      <c r="B19" s="81">
        <v>0</v>
      </c>
    </row>
    <row r="20" ht="20.05" customHeight="1" spans="1:2">
      <c r="A20" s="89" t="s">
        <v>1796</v>
      </c>
      <c r="B20" s="90">
        <v>3178</v>
      </c>
    </row>
    <row r="21" ht="20.05" customHeight="1" spans="1:2">
      <c r="A21" s="91" t="s">
        <v>1782</v>
      </c>
      <c r="B21" s="81">
        <v>0</v>
      </c>
    </row>
    <row r="22" ht="20.05" customHeight="1" spans="1:2">
      <c r="A22" s="91" t="s">
        <v>1783</v>
      </c>
      <c r="B22" s="81">
        <v>0</v>
      </c>
    </row>
    <row r="23" ht="20.05" customHeight="1" spans="1:2">
      <c r="A23" s="91" t="s">
        <v>1797</v>
      </c>
      <c r="B23" s="81">
        <v>166</v>
      </c>
    </row>
    <row r="24" ht="20.5" customHeight="1" spans="1:2">
      <c r="A24" s="91" t="s">
        <v>1798</v>
      </c>
      <c r="B24" s="81">
        <v>0</v>
      </c>
    </row>
    <row r="25" ht="20.05" customHeight="1" spans="1:2">
      <c r="A25" s="91" t="s">
        <v>1799</v>
      </c>
      <c r="B25" s="81">
        <v>0</v>
      </c>
    </row>
    <row r="26" ht="20.05" customHeight="1" spans="1:2">
      <c r="A26" s="91" t="s">
        <v>1800</v>
      </c>
      <c r="B26" s="81">
        <v>0</v>
      </c>
    </row>
    <row r="27" ht="20.05" customHeight="1" spans="1:2">
      <c r="A27" s="91" t="s">
        <v>1801</v>
      </c>
      <c r="B27" s="81">
        <v>0</v>
      </c>
    </row>
    <row r="28" ht="20.05" customHeight="1" spans="1:2">
      <c r="A28" s="91" t="s">
        <v>1802</v>
      </c>
      <c r="B28" s="82">
        <v>3012</v>
      </c>
    </row>
    <row r="29" ht="20.05" customHeight="1" spans="1:2">
      <c r="A29" s="80" t="s">
        <v>742</v>
      </c>
      <c r="B29" s="92">
        <v>44</v>
      </c>
    </row>
    <row r="30" ht="20.05" customHeight="1" spans="1:2">
      <c r="A30" s="80" t="s">
        <v>1803</v>
      </c>
      <c r="B30" s="90">
        <v>14</v>
      </c>
    </row>
    <row r="31" ht="20.05" customHeight="1" spans="1:2">
      <c r="A31" s="91" t="s">
        <v>1804</v>
      </c>
      <c r="B31" s="82">
        <v>14</v>
      </c>
    </row>
    <row r="32" ht="20.05" customHeight="1" spans="1:2">
      <c r="A32" s="91" t="s">
        <v>1805</v>
      </c>
      <c r="B32" s="81">
        <v>0</v>
      </c>
    </row>
    <row r="33" ht="20.05" customHeight="1" spans="1:2">
      <c r="A33" s="91" t="s">
        <v>1806</v>
      </c>
      <c r="B33" s="90">
        <v>0</v>
      </c>
    </row>
    <row r="34" ht="20.05" customHeight="1" spans="1:2">
      <c r="A34" s="91" t="s">
        <v>1807</v>
      </c>
      <c r="B34" s="90">
        <v>0</v>
      </c>
    </row>
    <row r="35" ht="18.75" customHeight="1" spans="1:1">
      <c r="A35" s="24" t="s">
        <v>1808</v>
      </c>
    </row>
  </sheetData>
  <mergeCells count="2">
    <mergeCell ref="A1:B1"/>
    <mergeCell ref="A35:B35"/>
  </mergeCells>
  <pageMargins left="0.700694444444445" right="0.700694444444445" top="0.751388888888889" bottom="0.751388888888889" header="0.298611111111111" footer="0.298611111111111"/>
  <pageSetup paperSize="9" scale="85" fitToHeight="0" orientation="portrait" horizontalDpi="600"/>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showZeros="0" workbookViewId="0">
      <selection activeCell="B21" sqref="B21"/>
    </sheetView>
  </sheetViews>
  <sheetFormatPr defaultColWidth="9" defaultRowHeight="14.25" outlineLevelCol="1"/>
  <cols>
    <col min="1" max="1" width="48.75" customWidth="1"/>
    <col min="2" max="2" width="49.75" customWidth="1"/>
  </cols>
  <sheetData>
    <row r="1" ht="52.5" customHeight="1" spans="1:2">
      <c r="A1" s="12" t="s">
        <v>1809</v>
      </c>
      <c r="B1" s="13"/>
    </row>
    <row r="2" ht="30.5" customHeight="1" spans="1:2">
      <c r="A2" s="14" t="s">
        <v>43</v>
      </c>
      <c r="B2" s="14" t="s">
        <v>1719</v>
      </c>
    </row>
    <row r="3" ht="20" customHeight="1" spans="1:2">
      <c r="A3" s="80" t="s">
        <v>1810</v>
      </c>
      <c r="B3" s="81">
        <v>0</v>
      </c>
    </row>
    <row r="4" ht="20" customHeight="1" spans="1:2">
      <c r="A4" s="59" t="s">
        <v>1804</v>
      </c>
      <c r="B4" s="81">
        <v>0</v>
      </c>
    </row>
    <row r="5" ht="20" customHeight="1" spans="1:2">
      <c r="A5" s="59" t="s">
        <v>1805</v>
      </c>
      <c r="B5" s="81">
        <v>0</v>
      </c>
    </row>
    <row r="6" ht="20" customHeight="1" spans="1:2">
      <c r="A6" s="59" t="s">
        <v>1811</v>
      </c>
      <c r="B6" s="82">
        <v>0</v>
      </c>
    </row>
    <row r="7" ht="20" customHeight="1" spans="1:2">
      <c r="A7" s="59" t="s">
        <v>1812</v>
      </c>
      <c r="B7" s="81">
        <v>0</v>
      </c>
    </row>
    <row r="8" ht="20" customHeight="1" spans="1:2">
      <c r="A8" s="80" t="s">
        <v>1813</v>
      </c>
      <c r="B8" s="81">
        <v>0</v>
      </c>
    </row>
    <row r="9" ht="20" customHeight="1" spans="1:2">
      <c r="A9" s="59" t="s">
        <v>1814</v>
      </c>
      <c r="B9" s="81">
        <v>0</v>
      </c>
    </row>
    <row r="10" ht="20" customHeight="1" spans="1:2">
      <c r="A10" s="59" t="s">
        <v>1815</v>
      </c>
      <c r="B10" s="81">
        <v>0</v>
      </c>
    </row>
    <row r="11" ht="20" customHeight="1" spans="1:2">
      <c r="A11" s="59" t="s">
        <v>1816</v>
      </c>
      <c r="B11" s="81">
        <v>0</v>
      </c>
    </row>
    <row r="12" ht="20" customHeight="1" spans="1:2">
      <c r="A12" s="59" t="s">
        <v>1817</v>
      </c>
      <c r="B12" s="81">
        <v>0</v>
      </c>
    </row>
    <row r="13" ht="20" customHeight="1" spans="1:2">
      <c r="A13" s="80" t="s">
        <v>1818</v>
      </c>
      <c r="B13" s="81">
        <v>0</v>
      </c>
    </row>
    <row r="14" ht="20" customHeight="1" spans="1:2">
      <c r="A14" s="59" t="s">
        <v>1819</v>
      </c>
      <c r="B14" s="82">
        <v>0</v>
      </c>
    </row>
    <row r="15" ht="20" customHeight="1" spans="1:2">
      <c r="A15" s="59" t="s">
        <v>1820</v>
      </c>
      <c r="B15" s="81">
        <v>0</v>
      </c>
    </row>
    <row r="16" ht="20" customHeight="1" spans="1:2">
      <c r="A16" s="80" t="s">
        <v>1821</v>
      </c>
      <c r="B16" s="82">
        <v>0</v>
      </c>
    </row>
    <row r="17" ht="20" customHeight="1" spans="1:2">
      <c r="A17" s="59" t="s">
        <v>1822</v>
      </c>
      <c r="B17" s="82">
        <v>0</v>
      </c>
    </row>
    <row r="18" ht="20" customHeight="1" spans="1:2">
      <c r="A18" s="59" t="s">
        <v>1823</v>
      </c>
      <c r="B18" s="81">
        <v>0</v>
      </c>
    </row>
    <row r="19" ht="20" customHeight="1" spans="1:2">
      <c r="A19" s="59" t="s">
        <v>1824</v>
      </c>
      <c r="B19" s="81">
        <v>0</v>
      </c>
    </row>
    <row r="20" ht="20" customHeight="1" spans="1:2">
      <c r="A20" s="59" t="s">
        <v>1825</v>
      </c>
      <c r="B20" s="81">
        <v>0</v>
      </c>
    </row>
    <row r="21" customFormat="1" ht="20" customHeight="1" spans="1:2">
      <c r="A21" s="83" t="s">
        <v>1826</v>
      </c>
      <c r="B21" s="84">
        <v>30</v>
      </c>
    </row>
    <row r="22" customFormat="1" ht="20" customHeight="1" spans="1:2">
      <c r="A22" s="59" t="s">
        <v>1827</v>
      </c>
      <c r="B22" s="85"/>
    </row>
    <row r="23" customFormat="1" ht="20" customHeight="1" spans="1:2">
      <c r="A23" s="59" t="s">
        <v>1804</v>
      </c>
      <c r="B23" s="86">
        <v>30</v>
      </c>
    </row>
    <row r="24" customFormat="1" ht="20" customHeight="1" spans="1:2">
      <c r="A24" s="59" t="s">
        <v>1828</v>
      </c>
      <c r="B24" s="87"/>
    </row>
    <row r="25" customFormat="1" ht="20" customHeight="1" spans="1:2">
      <c r="A25" s="83" t="s">
        <v>1829</v>
      </c>
      <c r="B25" s="88"/>
    </row>
    <row r="26" ht="20" customHeight="1" spans="1:2">
      <c r="A26" s="59" t="s">
        <v>1827</v>
      </c>
      <c r="B26" s="87"/>
    </row>
    <row r="27" ht="20" customHeight="1" spans="1:2">
      <c r="A27" s="59" t="s">
        <v>1804</v>
      </c>
      <c r="B27" s="87"/>
    </row>
    <row r="28" ht="20" customHeight="1" spans="1:2">
      <c r="A28" s="59" t="s">
        <v>1830</v>
      </c>
      <c r="B28" s="87"/>
    </row>
    <row r="29" ht="20" customHeight="1" spans="1:2">
      <c r="A29" s="83" t="s">
        <v>1831</v>
      </c>
      <c r="B29" s="88"/>
    </row>
    <row r="30" ht="20" customHeight="1" spans="1:2">
      <c r="A30" s="59" t="s">
        <v>1804</v>
      </c>
      <c r="B30" s="87"/>
    </row>
    <row r="31" ht="20" customHeight="1" spans="1:2">
      <c r="A31" s="59" t="s">
        <v>1832</v>
      </c>
      <c r="B31" s="87"/>
    </row>
    <row r="32" ht="15.75" spans="1:1">
      <c r="A32" s="24" t="s">
        <v>1833</v>
      </c>
    </row>
  </sheetData>
  <mergeCells count="2">
    <mergeCell ref="A1:B1"/>
    <mergeCell ref="A32:B32"/>
  </mergeCells>
  <pageMargins left="0.700694444444445" right="0.700694444444445" top="0.751388888888889" bottom="0.751388888888889" header="0.298611111111111" footer="0.298611111111111"/>
  <pageSetup paperSize="9" scale="81" fitToHeight="0" orientation="portrait" horizontalDpi="600"/>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0"/>
  <sheetViews>
    <sheetView showZeros="0" topLeftCell="A24" workbookViewId="0">
      <selection activeCell="F31" sqref="F31"/>
    </sheetView>
  </sheetViews>
  <sheetFormatPr defaultColWidth="9" defaultRowHeight="14.25" outlineLevelCol="1"/>
  <cols>
    <col min="1" max="2" width="43.4333333333333" customWidth="1"/>
  </cols>
  <sheetData>
    <row r="1" ht="52.5" customHeight="1" spans="1:2">
      <c r="A1" s="12" t="s">
        <v>1750</v>
      </c>
      <c r="B1" s="13"/>
    </row>
    <row r="2" ht="30.5" customHeight="1" spans="1:2">
      <c r="A2" s="14" t="s">
        <v>43</v>
      </c>
      <c r="B2" s="14" t="s">
        <v>1719</v>
      </c>
    </row>
    <row r="3" ht="20.05" customHeight="1" spans="1:2">
      <c r="A3" s="80" t="s">
        <v>836</v>
      </c>
      <c r="B3" s="81">
        <v>0</v>
      </c>
    </row>
    <row r="4" ht="20.05" customHeight="1" spans="1:2">
      <c r="A4" s="80" t="s">
        <v>1834</v>
      </c>
      <c r="B4" s="81">
        <v>0</v>
      </c>
    </row>
    <row r="5" ht="20.05" customHeight="1" spans="1:2">
      <c r="A5" s="59" t="s">
        <v>1835</v>
      </c>
      <c r="B5" s="81">
        <v>0</v>
      </c>
    </row>
    <row r="6" ht="20.05" customHeight="1" spans="1:2">
      <c r="A6" s="59" t="s">
        <v>1836</v>
      </c>
      <c r="B6" s="81">
        <v>0</v>
      </c>
    </row>
    <row r="7" ht="20.5" customHeight="1" spans="1:2">
      <c r="A7" s="59" t="s">
        <v>1837</v>
      </c>
      <c r="B7" s="81">
        <v>0</v>
      </c>
    </row>
    <row r="8" ht="15" customHeight="1" spans="1:2">
      <c r="A8" s="59" t="s">
        <v>1838</v>
      </c>
      <c r="B8" s="60">
        <v>0</v>
      </c>
    </row>
    <row r="9" ht="15" customHeight="1" spans="1:2">
      <c r="A9" s="80" t="s">
        <v>1839</v>
      </c>
      <c r="B9" s="60">
        <f>SUM(B10:B13)</f>
        <v>0</v>
      </c>
    </row>
    <row r="10" ht="15" customHeight="1" spans="1:2">
      <c r="A10" s="59" t="s">
        <v>1837</v>
      </c>
      <c r="B10" s="60">
        <v>0</v>
      </c>
    </row>
    <row r="11" ht="15" customHeight="1" spans="1:2">
      <c r="A11" s="59" t="s">
        <v>1840</v>
      </c>
      <c r="B11" s="60">
        <v>0</v>
      </c>
    </row>
    <row r="12" ht="15" customHeight="1" spans="1:2">
      <c r="A12" s="59" t="s">
        <v>1841</v>
      </c>
      <c r="B12" s="60">
        <v>0</v>
      </c>
    </row>
    <row r="13" ht="15" customHeight="1" spans="1:2">
      <c r="A13" s="59" t="s">
        <v>1842</v>
      </c>
      <c r="B13" s="60">
        <v>0</v>
      </c>
    </row>
    <row r="14" ht="15" customHeight="1" spans="1:2">
      <c r="A14" s="80" t="s">
        <v>1843</v>
      </c>
      <c r="B14" s="60">
        <f>SUM(B15:B22)</f>
        <v>0</v>
      </c>
    </row>
    <row r="15" ht="15" customHeight="1" spans="1:2">
      <c r="A15" s="59" t="s">
        <v>1844</v>
      </c>
      <c r="B15" s="60">
        <v>0</v>
      </c>
    </row>
    <row r="16" ht="15" customHeight="1" spans="1:2">
      <c r="A16" s="59" t="s">
        <v>1845</v>
      </c>
      <c r="B16" s="60">
        <v>0</v>
      </c>
    </row>
    <row r="17" ht="15" customHeight="1" spans="1:2">
      <c r="A17" s="59" t="s">
        <v>1846</v>
      </c>
      <c r="B17" s="60">
        <v>0</v>
      </c>
    </row>
    <row r="18" ht="15" customHeight="1" spans="1:2">
      <c r="A18" s="59" t="s">
        <v>1847</v>
      </c>
      <c r="B18" s="60">
        <v>0</v>
      </c>
    </row>
    <row r="19" ht="15" customHeight="1" spans="1:2">
      <c r="A19" s="59" t="s">
        <v>1848</v>
      </c>
      <c r="B19" s="60">
        <v>0</v>
      </c>
    </row>
    <row r="20" ht="15" customHeight="1" spans="1:2">
      <c r="A20" s="59" t="s">
        <v>1849</v>
      </c>
      <c r="B20" s="60">
        <v>0</v>
      </c>
    </row>
    <row r="21" ht="15" customHeight="1" spans="1:2">
      <c r="A21" s="59" t="s">
        <v>1850</v>
      </c>
      <c r="B21" s="60">
        <v>0</v>
      </c>
    </row>
    <row r="22" ht="15" customHeight="1" spans="1:2">
      <c r="A22" s="59" t="s">
        <v>1851</v>
      </c>
      <c r="B22" s="60">
        <v>0</v>
      </c>
    </row>
    <row r="23" ht="15" customHeight="1" spans="1:2">
      <c r="A23" s="80" t="s">
        <v>1852</v>
      </c>
      <c r="B23" s="60">
        <f>SUM(B24:B29)</f>
        <v>0</v>
      </c>
    </row>
    <row r="24" ht="15" customHeight="1" spans="1:2">
      <c r="A24" s="59" t="s">
        <v>1853</v>
      </c>
      <c r="B24" s="60">
        <v>0</v>
      </c>
    </row>
    <row r="25" ht="15" customHeight="1" spans="1:2">
      <c r="A25" s="59" t="s">
        <v>1854</v>
      </c>
      <c r="B25" s="60">
        <v>0</v>
      </c>
    </row>
    <row r="26" ht="15" customHeight="1" spans="1:2">
      <c r="A26" s="59" t="s">
        <v>1855</v>
      </c>
      <c r="B26" s="60">
        <v>0</v>
      </c>
    </row>
    <row r="27" ht="15" customHeight="1" spans="1:2">
      <c r="A27" s="59" t="s">
        <v>1856</v>
      </c>
      <c r="B27" s="60">
        <v>0</v>
      </c>
    </row>
    <row r="28" ht="15" customHeight="1" spans="1:2">
      <c r="A28" s="59" t="s">
        <v>1857</v>
      </c>
      <c r="B28" s="60">
        <v>0</v>
      </c>
    </row>
    <row r="29" ht="15" customHeight="1" spans="1:2">
      <c r="A29" s="59" t="s">
        <v>1858</v>
      </c>
      <c r="B29" s="60">
        <v>0</v>
      </c>
    </row>
    <row r="30" ht="15" customHeight="1" spans="1:2">
      <c r="A30" s="80" t="s">
        <v>1859</v>
      </c>
      <c r="B30" s="60">
        <f>SUM(B31:B42)</f>
        <v>0</v>
      </c>
    </row>
    <row r="31" ht="15" customHeight="1" spans="1:2">
      <c r="A31" s="59" t="s">
        <v>1860</v>
      </c>
      <c r="B31" s="60">
        <v>0</v>
      </c>
    </row>
    <row r="32" ht="15" customHeight="1" spans="1:2">
      <c r="A32" s="59" t="s">
        <v>1861</v>
      </c>
      <c r="B32" s="60">
        <v>0</v>
      </c>
    </row>
    <row r="33" ht="15" customHeight="1" spans="1:2">
      <c r="A33" s="59" t="s">
        <v>1862</v>
      </c>
      <c r="B33" s="60">
        <v>0</v>
      </c>
    </row>
    <row r="34" ht="15" customHeight="1" spans="1:2">
      <c r="A34" s="59" t="s">
        <v>1863</v>
      </c>
      <c r="B34" s="60">
        <v>0</v>
      </c>
    </row>
    <row r="35" ht="15" customHeight="1" spans="1:2">
      <c r="A35" s="59" t="s">
        <v>1864</v>
      </c>
      <c r="B35" s="60">
        <v>0</v>
      </c>
    </row>
    <row r="36" ht="15" customHeight="1" spans="1:2">
      <c r="A36" s="59" t="s">
        <v>1865</v>
      </c>
      <c r="B36" s="60">
        <v>0</v>
      </c>
    </row>
    <row r="37" ht="15" customHeight="1" spans="1:2">
      <c r="A37" s="59" t="s">
        <v>1866</v>
      </c>
      <c r="B37" s="60">
        <v>0</v>
      </c>
    </row>
    <row r="38" ht="15" customHeight="1" spans="1:2">
      <c r="A38" s="59" t="s">
        <v>1867</v>
      </c>
      <c r="B38" s="60"/>
    </row>
    <row r="39" ht="15" customHeight="1" spans="1:2">
      <c r="A39" s="59" t="s">
        <v>1868</v>
      </c>
      <c r="B39" s="60">
        <v>0</v>
      </c>
    </row>
    <row r="40" ht="15.75" spans="1:2">
      <c r="A40" s="24" t="s">
        <v>1869</v>
      </c>
      <c r="B40" s="79"/>
    </row>
    <row r="90" spans="1:1">
      <c r="A90" s="66"/>
    </row>
  </sheetData>
  <mergeCells count="3">
    <mergeCell ref="A1:B1"/>
    <mergeCell ref="A40:B40"/>
    <mergeCell ref="A90:B90"/>
  </mergeCells>
  <pageMargins left="0.700694444444445" right="0.700694444444445" top="0.751388888888889" bottom="0.751388888888889" header="0.298611111111111" footer="0.298611111111111"/>
  <pageSetup paperSize="9" scale="92" fitToHeight="0" orientation="portrait" horizontalDpi="600"/>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0"/>
  <sheetViews>
    <sheetView showZeros="0" topLeftCell="A15" workbookViewId="0">
      <selection activeCell="D25" sqref="D25"/>
    </sheetView>
  </sheetViews>
  <sheetFormatPr defaultColWidth="9" defaultRowHeight="14.25" outlineLevelCol="1"/>
  <cols>
    <col min="1" max="2" width="55.125" customWidth="1"/>
  </cols>
  <sheetData>
    <row r="1" ht="52.5" customHeight="1" spans="1:2">
      <c r="A1" s="12" t="s">
        <v>1870</v>
      </c>
      <c r="B1" s="13"/>
    </row>
    <row r="2" ht="30.5" customHeight="1" spans="1:2">
      <c r="A2" s="14" t="s">
        <v>43</v>
      </c>
      <c r="B2" s="14" t="s">
        <v>1719</v>
      </c>
    </row>
    <row r="3" ht="15" customHeight="1" spans="1:2">
      <c r="A3" s="80" t="s">
        <v>1871</v>
      </c>
      <c r="B3" s="60">
        <f>SUM(B4:B5)</f>
        <v>0</v>
      </c>
    </row>
    <row r="4" ht="15" customHeight="1" spans="1:2">
      <c r="A4" s="59" t="s">
        <v>1872</v>
      </c>
      <c r="B4" s="60">
        <v>0</v>
      </c>
    </row>
    <row r="5" ht="15" customHeight="1" spans="1:2">
      <c r="A5" s="59" t="s">
        <v>1873</v>
      </c>
      <c r="B5" s="60">
        <v>0</v>
      </c>
    </row>
    <row r="6" ht="15" customHeight="1" spans="1:2">
      <c r="A6" s="80" t="s">
        <v>1874</v>
      </c>
      <c r="B6" s="60">
        <f>SUM(B7:B8)</f>
        <v>0</v>
      </c>
    </row>
    <row r="7" ht="15" customHeight="1" spans="1:2">
      <c r="A7" s="59" t="s">
        <v>1872</v>
      </c>
      <c r="B7" s="60">
        <v>0</v>
      </c>
    </row>
    <row r="8" ht="15" customHeight="1" spans="1:2">
      <c r="A8" s="59" t="s">
        <v>1875</v>
      </c>
      <c r="B8" s="60">
        <v>0</v>
      </c>
    </row>
    <row r="9" ht="15" customHeight="1" spans="1:2">
      <c r="A9" s="80" t="s">
        <v>1876</v>
      </c>
      <c r="B9" s="60">
        <v>0</v>
      </c>
    </row>
    <row r="10" ht="15" customHeight="1" spans="1:2">
      <c r="A10" s="80" t="s">
        <v>883</v>
      </c>
      <c r="B10" s="63">
        <f>B11</f>
        <v>4217</v>
      </c>
    </row>
    <row r="11" ht="15" customHeight="1" spans="1:2">
      <c r="A11" s="80" t="s">
        <v>1877</v>
      </c>
      <c r="B11" s="63">
        <f>SUM(B12:B14)</f>
        <v>4217</v>
      </c>
    </row>
    <row r="12" ht="15" customHeight="1" spans="1:2">
      <c r="A12" s="59" t="s">
        <v>1878</v>
      </c>
      <c r="B12" s="60">
        <v>0</v>
      </c>
    </row>
    <row r="13" ht="15" customHeight="1" spans="1:2">
      <c r="A13" s="59" t="s">
        <v>1879</v>
      </c>
      <c r="B13" s="60">
        <v>4217</v>
      </c>
    </row>
    <row r="14" ht="15" customHeight="1" spans="1:2">
      <c r="A14" s="59" t="s">
        <v>1880</v>
      </c>
      <c r="B14" s="60">
        <v>0</v>
      </c>
    </row>
    <row r="15" ht="15" customHeight="1" spans="1:2">
      <c r="A15" s="59" t="s">
        <v>1881</v>
      </c>
      <c r="B15" s="60"/>
    </row>
    <row r="16" ht="15" customHeight="1" spans="1:2">
      <c r="A16" s="80" t="s">
        <v>944</v>
      </c>
      <c r="B16" s="60">
        <f>B17</f>
        <v>0</v>
      </c>
    </row>
    <row r="17" ht="15" customHeight="1" spans="1:2">
      <c r="A17" s="80" t="s">
        <v>1560</v>
      </c>
      <c r="B17" s="60">
        <f>SUM(B18:B19)</f>
        <v>0</v>
      </c>
    </row>
    <row r="18" ht="15" customHeight="1" spans="1:2">
      <c r="A18" s="59" t="s">
        <v>1882</v>
      </c>
      <c r="B18" s="60">
        <v>0</v>
      </c>
    </row>
    <row r="19" ht="15" customHeight="1" spans="1:2">
      <c r="A19" s="59" t="s">
        <v>1883</v>
      </c>
      <c r="B19" s="60">
        <v>0</v>
      </c>
    </row>
    <row r="20" ht="15" customHeight="1" spans="1:2">
      <c r="A20" s="80" t="s">
        <v>1200</v>
      </c>
      <c r="B20" s="63">
        <v>82</v>
      </c>
    </row>
    <row r="21" ht="15" customHeight="1" spans="1:2">
      <c r="A21" s="80" t="s">
        <v>1884</v>
      </c>
      <c r="B21" s="63"/>
    </row>
    <row r="22" ht="15" customHeight="1" spans="1:2">
      <c r="A22" s="59" t="s">
        <v>1885</v>
      </c>
      <c r="B22" s="60">
        <v>0</v>
      </c>
    </row>
    <row r="23" ht="15" customHeight="1" spans="1:2">
      <c r="A23" s="59" t="s">
        <v>1886</v>
      </c>
      <c r="B23" s="60"/>
    </row>
    <row r="24" ht="15" customHeight="1" spans="1:2">
      <c r="A24" s="59" t="s">
        <v>1887</v>
      </c>
      <c r="B24" s="60">
        <v>0</v>
      </c>
    </row>
    <row r="25" ht="15" customHeight="1" spans="1:2">
      <c r="A25" s="80" t="s">
        <v>1888</v>
      </c>
      <c r="B25" s="60">
        <f>SUM(B26:B33)</f>
        <v>0</v>
      </c>
    </row>
    <row r="26" ht="15" customHeight="1" spans="1:2">
      <c r="A26" s="59" t="s">
        <v>1889</v>
      </c>
      <c r="B26" s="60">
        <v>0</v>
      </c>
    </row>
    <row r="27" ht="15" customHeight="1" spans="1:2">
      <c r="A27" s="59" t="s">
        <v>1890</v>
      </c>
      <c r="B27" s="60">
        <v>0</v>
      </c>
    </row>
    <row r="28" ht="15" customHeight="1" spans="1:2">
      <c r="A28" s="59" t="s">
        <v>1891</v>
      </c>
      <c r="B28" s="60">
        <v>0</v>
      </c>
    </row>
    <row r="29" ht="15" customHeight="1" spans="1:2">
      <c r="A29" s="59" t="s">
        <v>1892</v>
      </c>
      <c r="B29" s="60">
        <v>0</v>
      </c>
    </row>
    <row r="30" ht="15.75" spans="1:2">
      <c r="A30" s="24" t="s">
        <v>1893</v>
      </c>
      <c r="B30" s="79"/>
    </row>
    <row r="80" spans="1:2">
      <c r="A80" s="66"/>
      <c r="B80" s="66"/>
    </row>
  </sheetData>
  <mergeCells count="3">
    <mergeCell ref="A1:B1"/>
    <mergeCell ref="A30:B30"/>
    <mergeCell ref="A80:B80"/>
  </mergeCells>
  <pageMargins left="0.700694444444445" right="0.700694444444445" top="0.751388888888889" bottom="0.751388888888889" header="0.298611111111111" footer="0.298611111111111"/>
  <pageSetup paperSize="9" scale="81" fitToHeight="0" orientation="portrait" horizontalDpi="600"/>
  <headerFooter/>
  <ignoredErrors>
    <ignoredError sqref="B6" formulaRange="1"/>
  </ignoredErrors>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6"/>
  <sheetViews>
    <sheetView showZeros="0" topLeftCell="A18" workbookViewId="0">
      <selection activeCell="A40" sqref="A40:B40"/>
    </sheetView>
  </sheetViews>
  <sheetFormatPr defaultColWidth="9" defaultRowHeight="14.25" outlineLevelCol="1"/>
  <cols>
    <col min="1" max="2" width="49.75" customWidth="1"/>
  </cols>
  <sheetData>
    <row r="1" ht="52.5" customHeight="1" spans="1:2">
      <c r="A1" s="12" t="s">
        <v>1870</v>
      </c>
      <c r="B1" s="13"/>
    </row>
    <row r="2" ht="30.5" customHeight="1" spans="1:2">
      <c r="A2" s="14" t="s">
        <v>43</v>
      </c>
      <c r="B2" s="14" t="s">
        <v>1719</v>
      </c>
    </row>
    <row r="3" ht="15" customHeight="1" spans="1:2">
      <c r="A3" s="59" t="s">
        <v>1894</v>
      </c>
      <c r="B3" s="60">
        <v>0</v>
      </c>
    </row>
    <row r="4" ht="15" customHeight="1" spans="1:2">
      <c r="A4" s="59" t="s">
        <v>1895</v>
      </c>
      <c r="B4" s="60">
        <v>0</v>
      </c>
    </row>
    <row r="5" ht="15" customHeight="1" spans="1:2">
      <c r="A5" s="59" t="s">
        <v>1896</v>
      </c>
      <c r="B5" s="60">
        <v>0</v>
      </c>
    </row>
    <row r="6" ht="15" customHeight="1" spans="1:2">
      <c r="A6" s="59" t="s">
        <v>1897</v>
      </c>
      <c r="B6" s="60">
        <v>0</v>
      </c>
    </row>
    <row r="7" ht="15" customHeight="1" spans="1:2">
      <c r="A7" s="80" t="s">
        <v>1898</v>
      </c>
      <c r="B7" s="60">
        <v>0</v>
      </c>
    </row>
    <row r="8" ht="15" customHeight="1" spans="1:2">
      <c r="A8" s="59" t="s">
        <v>1899</v>
      </c>
      <c r="B8" s="60"/>
    </row>
    <row r="9" ht="15" customHeight="1" spans="1:2">
      <c r="A9" s="80" t="s">
        <v>1900</v>
      </c>
      <c r="B9" s="63">
        <v>82</v>
      </c>
    </row>
    <row r="10" ht="15" customHeight="1" spans="1:2">
      <c r="A10" s="59" t="s">
        <v>1901</v>
      </c>
      <c r="B10" s="60">
        <v>0</v>
      </c>
    </row>
    <row r="11" ht="15" customHeight="1" spans="1:2">
      <c r="A11" s="59" t="s">
        <v>1902</v>
      </c>
      <c r="B11" s="60">
        <v>82</v>
      </c>
    </row>
    <row r="12" ht="15" customHeight="1" spans="1:2">
      <c r="A12" s="59" t="s">
        <v>1903</v>
      </c>
      <c r="B12" s="60">
        <v>0</v>
      </c>
    </row>
    <row r="13" ht="15" customHeight="1" spans="1:2">
      <c r="A13" s="59" t="s">
        <v>1904</v>
      </c>
      <c r="B13" s="60">
        <v>0</v>
      </c>
    </row>
    <row r="14" ht="15" customHeight="1" spans="1:2">
      <c r="A14" s="59" t="s">
        <v>1905</v>
      </c>
      <c r="B14" s="60">
        <v>0</v>
      </c>
    </row>
    <row r="15" ht="15" customHeight="1" spans="1:2">
      <c r="A15" s="59" t="s">
        <v>1906</v>
      </c>
      <c r="B15" s="60"/>
    </row>
    <row r="16" ht="15" customHeight="1" spans="1:2">
      <c r="A16" s="59" t="s">
        <v>1907</v>
      </c>
      <c r="B16" s="60">
        <v>0</v>
      </c>
    </row>
    <row r="17" ht="15" customHeight="1" spans="1:2">
      <c r="A17" s="59" t="s">
        <v>1908</v>
      </c>
      <c r="B17" s="60">
        <v>0</v>
      </c>
    </row>
    <row r="18" ht="15" customHeight="1" spans="1:2">
      <c r="A18" s="59" t="s">
        <v>1909</v>
      </c>
      <c r="B18" s="60">
        <v>0</v>
      </c>
    </row>
    <row r="19" ht="15" customHeight="1" spans="1:2">
      <c r="A19" s="59" t="s">
        <v>1910</v>
      </c>
      <c r="B19" s="60"/>
    </row>
    <row r="20" ht="15" customHeight="1" spans="1:2">
      <c r="A20" s="59" t="s">
        <v>1911</v>
      </c>
      <c r="B20" s="60">
        <v>0</v>
      </c>
    </row>
    <row r="21" ht="15" customHeight="1" spans="1:2">
      <c r="A21" s="80" t="s">
        <v>1123</v>
      </c>
      <c r="B21" s="63">
        <v>494</v>
      </c>
    </row>
    <row r="22" ht="15" customHeight="1" spans="1:2">
      <c r="A22" s="80" t="s">
        <v>1912</v>
      </c>
      <c r="B22" s="63">
        <v>494</v>
      </c>
    </row>
    <row r="23" ht="15" customHeight="1" spans="1:2">
      <c r="A23" s="59" t="s">
        <v>1913</v>
      </c>
      <c r="B23" s="60">
        <v>0</v>
      </c>
    </row>
    <row r="24" ht="15" customHeight="1" spans="1:2">
      <c r="A24" s="59" t="s">
        <v>1914</v>
      </c>
      <c r="B24" s="60">
        <v>0</v>
      </c>
    </row>
    <row r="25" ht="15" customHeight="1" spans="1:2">
      <c r="A25" s="59" t="s">
        <v>1915</v>
      </c>
      <c r="B25" s="60"/>
    </row>
    <row r="26" ht="15" customHeight="1" spans="1:2">
      <c r="A26" s="59" t="s">
        <v>1916</v>
      </c>
      <c r="B26" s="60">
        <v>0</v>
      </c>
    </row>
    <row r="27" ht="15" customHeight="1" spans="1:2">
      <c r="A27" s="59" t="s">
        <v>1917</v>
      </c>
      <c r="B27" s="60">
        <v>0</v>
      </c>
    </row>
    <row r="28" ht="15" customHeight="1" spans="1:2">
      <c r="A28" s="59" t="s">
        <v>1918</v>
      </c>
      <c r="B28" s="60">
        <v>0</v>
      </c>
    </row>
    <row r="29" ht="15" customHeight="1" spans="1:2">
      <c r="A29" s="59" t="s">
        <v>1919</v>
      </c>
      <c r="B29" s="60">
        <v>0</v>
      </c>
    </row>
    <row r="30" ht="15" customHeight="1" spans="1:2">
      <c r="A30" s="59" t="s">
        <v>1920</v>
      </c>
      <c r="B30" s="60">
        <v>0</v>
      </c>
    </row>
    <row r="31" ht="15" customHeight="1" spans="1:2">
      <c r="A31" s="59" t="s">
        <v>1921</v>
      </c>
      <c r="B31" s="60">
        <v>0</v>
      </c>
    </row>
    <row r="32" ht="15" customHeight="1" spans="1:2">
      <c r="A32" s="59" t="s">
        <v>1922</v>
      </c>
      <c r="B32" s="60">
        <v>0</v>
      </c>
    </row>
    <row r="33" ht="15" customHeight="1" spans="1:2">
      <c r="A33" s="59" t="s">
        <v>1923</v>
      </c>
      <c r="B33" s="60">
        <v>0</v>
      </c>
    </row>
    <row r="34" ht="15" customHeight="1" spans="1:2">
      <c r="A34" s="59" t="s">
        <v>1924</v>
      </c>
      <c r="B34" s="60">
        <v>0</v>
      </c>
    </row>
    <row r="35" ht="15" customHeight="1" spans="1:2">
      <c r="A35" s="59" t="s">
        <v>1925</v>
      </c>
      <c r="B35" s="60">
        <v>0</v>
      </c>
    </row>
    <row r="36" spans="1:2">
      <c r="A36" s="59" t="s">
        <v>1926</v>
      </c>
      <c r="B36" s="60">
        <v>494</v>
      </c>
    </row>
    <row r="37" spans="1:2">
      <c r="A37" s="59" t="s">
        <v>1927</v>
      </c>
      <c r="B37" s="60">
        <v>0</v>
      </c>
    </row>
    <row r="38" spans="1:2">
      <c r="A38" s="80" t="s">
        <v>1129</v>
      </c>
      <c r="B38" s="63">
        <v>26</v>
      </c>
    </row>
    <row r="39" spans="1:2">
      <c r="A39" s="80" t="s">
        <v>1928</v>
      </c>
      <c r="B39" s="63">
        <v>26</v>
      </c>
    </row>
    <row r="40" ht="15.75" spans="1:2">
      <c r="A40" s="24" t="s">
        <v>1929</v>
      </c>
      <c r="B40" s="79"/>
    </row>
    <row r="49" ht="15.75" spans="1:2">
      <c r="A49" s="24"/>
      <c r="B49" s="79"/>
    </row>
    <row r="86" spans="1:2">
      <c r="A86" s="66"/>
      <c r="B86" s="66"/>
    </row>
  </sheetData>
  <mergeCells count="4">
    <mergeCell ref="A1:B1"/>
    <mergeCell ref="A40:B40"/>
    <mergeCell ref="A49:B49"/>
    <mergeCell ref="A86:B86"/>
  </mergeCells>
  <pageMargins left="0.700694444444445" right="0.700694444444445" top="0.751388888888889" bottom="0.751388888888889" header="0.298611111111111" footer="0.298611111111111"/>
  <pageSetup paperSize="9" scale="81" fitToHeight="0" orientation="portrait" horizontalDpi="600"/>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85"/>
  <sheetViews>
    <sheetView showZeros="0" topLeftCell="A21" workbookViewId="0">
      <selection activeCell="D10" sqref="D10"/>
    </sheetView>
  </sheetViews>
  <sheetFormatPr defaultColWidth="9" defaultRowHeight="14.25" outlineLevelCol="1"/>
  <cols>
    <col min="1" max="2" width="52" customWidth="1"/>
  </cols>
  <sheetData>
    <row r="1" ht="52.5" customHeight="1" spans="1:2">
      <c r="A1" s="12" t="s">
        <v>1870</v>
      </c>
      <c r="B1" s="13"/>
    </row>
    <row r="2" ht="30.5" customHeight="1" spans="1:2">
      <c r="A2" s="14" t="s">
        <v>43</v>
      </c>
      <c r="B2" s="14" t="s">
        <v>1719</v>
      </c>
    </row>
    <row r="3" ht="15" customHeight="1" spans="1:2">
      <c r="A3" s="59" t="s">
        <v>1930</v>
      </c>
      <c r="B3" s="60">
        <v>0</v>
      </c>
    </row>
    <row r="4" ht="15" customHeight="1" spans="1:2">
      <c r="A4" s="59" t="s">
        <v>1931</v>
      </c>
      <c r="B4" s="60">
        <v>0</v>
      </c>
    </row>
    <row r="5" ht="15" customHeight="1" spans="1:2">
      <c r="A5" s="59" t="s">
        <v>1932</v>
      </c>
      <c r="B5" s="60">
        <v>26</v>
      </c>
    </row>
    <row r="6" ht="15" customHeight="1" spans="1:2">
      <c r="A6" s="59" t="s">
        <v>1933</v>
      </c>
      <c r="B6" s="60">
        <v>0</v>
      </c>
    </row>
    <row r="7" ht="15" customHeight="1" spans="1:2">
      <c r="A7" s="59" t="s">
        <v>1934</v>
      </c>
      <c r="B7" s="60">
        <v>0</v>
      </c>
    </row>
    <row r="8" ht="15" customHeight="1" spans="1:2">
      <c r="A8" s="59" t="s">
        <v>1935</v>
      </c>
      <c r="B8" s="60">
        <v>0</v>
      </c>
    </row>
    <row r="9" ht="15" customHeight="1" spans="1:2">
      <c r="A9" s="59" t="s">
        <v>1936</v>
      </c>
      <c r="B9" s="60">
        <v>0</v>
      </c>
    </row>
    <row r="10" ht="15" customHeight="1" spans="1:2">
      <c r="A10" s="59" t="s">
        <v>1937</v>
      </c>
      <c r="B10" s="60">
        <v>0</v>
      </c>
    </row>
    <row r="11" ht="15" customHeight="1" spans="1:2">
      <c r="A11" s="59" t="s">
        <v>1938</v>
      </c>
      <c r="B11" s="60">
        <v>0</v>
      </c>
    </row>
    <row r="12" ht="15" customHeight="1" spans="1:2">
      <c r="A12" s="59" t="s">
        <v>1939</v>
      </c>
      <c r="B12" s="60">
        <v>0</v>
      </c>
    </row>
    <row r="13" ht="15" customHeight="1" spans="1:2">
      <c r="A13" s="59" t="s">
        <v>1940</v>
      </c>
      <c r="B13" s="60">
        <v>0</v>
      </c>
    </row>
    <row r="14" ht="15" customHeight="1" spans="1:2">
      <c r="A14" s="59" t="s">
        <v>1941</v>
      </c>
      <c r="B14" s="60">
        <v>0</v>
      </c>
    </row>
    <row r="15" ht="15" customHeight="1" spans="1:2">
      <c r="A15" s="59" t="s">
        <v>1942</v>
      </c>
      <c r="B15" s="60">
        <v>0</v>
      </c>
    </row>
    <row r="16" ht="15" customHeight="1" spans="1:2">
      <c r="A16" s="59" t="s">
        <v>1943</v>
      </c>
      <c r="B16" s="60">
        <v>0</v>
      </c>
    </row>
    <row r="17" ht="15" customHeight="1" spans="1:2">
      <c r="A17" s="59" t="s">
        <v>1944</v>
      </c>
      <c r="B17" s="60">
        <v>0</v>
      </c>
    </row>
    <row r="18" ht="15" customHeight="1" spans="1:2">
      <c r="A18" s="77" t="s">
        <v>1710</v>
      </c>
      <c r="B18" s="60">
        <f>SUM(B19,B32)</f>
        <v>0</v>
      </c>
    </row>
    <row r="19" ht="15" customHeight="1" spans="1:2">
      <c r="A19" s="77" t="s">
        <v>1156</v>
      </c>
      <c r="B19" s="60">
        <f>SUM(B20:B31)</f>
        <v>0</v>
      </c>
    </row>
    <row r="20" ht="15" customHeight="1" spans="1:2">
      <c r="A20" s="78" t="s">
        <v>1945</v>
      </c>
      <c r="B20" s="60">
        <v>0</v>
      </c>
    </row>
    <row r="21" ht="15" customHeight="1" spans="1:2">
      <c r="A21" s="78" t="s">
        <v>1946</v>
      </c>
      <c r="B21" s="60">
        <v>0</v>
      </c>
    </row>
    <row r="22" ht="15" customHeight="1" spans="1:2">
      <c r="A22" s="78" t="s">
        <v>1947</v>
      </c>
      <c r="B22" s="60">
        <v>0</v>
      </c>
    </row>
    <row r="23" ht="15" customHeight="1" spans="1:2">
      <c r="A23" s="78" t="s">
        <v>1948</v>
      </c>
      <c r="B23" s="60">
        <v>0</v>
      </c>
    </row>
    <row r="24" ht="15" customHeight="1" spans="1:2">
      <c r="A24" s="78" t="s">
        <v>1949</v>
      </c>
      <c r="B24" s="60">
        <v>0</v>
      </c>
    </row>
    <row r="25" ht="15" customHeight="1" spans="1:2">
      <c r="A25" s="78" t="s">
        <v>1950</v>
      </c>
      <c r="B25" s="60">
        <v>0</v>
      </c>
    </row>
    <row r="26" ht="15" customHeight="1" spans="1:2">
      <c r="A26" s="78" t="s">
        <v>1951</v>
      </c>
      <c r="B26" s="60">
        <v>0</v>
      </c>
    </row>
    <row r="27" ht="15" customHeight="1" spans="1:2">
      <c r="A27" s="78" t="s">
        <v>1952</v>
      </c>
      <c r="B27" s="60">
        <v>0</v>
      </c>
    </row>
    <row r="28" ht="15" customHeight="1" spans="1:2">
      <c r="A28" s="78" t="s">
        <v>1953</v>
      </c>
      <c r="B28" s="60">
        <v>0</v>
      </c>
    </row>
    <row r="29" ht="15" customHeight="1" spans="1:2">
      <c r="A29" s="78" t="s">
        <v>1954</v>
      </c>
      <c r="B29" s="60">
        <v>0</v>
      </c>
    </row>
    <row r="30" ht="15" customHeight="1" spans="1:2">
      <c r="A30" s="78" t="s">
        <v>1955</v>
      </c>
      <c r="B30" s="60">
        <v>0</v>
      </c>
    </row>
    <row r="31" ht="15" customHeight="1" spans="1:2">
      <c r="A31" s="78" t="s">
        <v>1956</v>
      </c>
      <c r="B31" s="60">
        <v>0</v>
      </c>
    </row>
    <row r="32" ht="15" customHeight="1" spans="1:2">
      <c r="A32" s="77" t="s">
        <v>1957</v>
      </c>
      <c r="B32" s="60">
        <f>SUM(B33:B38)</f>
        <v>0</v>
      </c>
    </row>
    <row r="33" ht="15" customHeight="1" spans="1:2">
      <c r="A33" s="78" t="s">
        <v>1958</v>
      </c>
      <c r="B33" s="60">
        <v>0</v>
      </c>
    </row>
    <row r="34" ht="15" customHeight="1" spans="1:2">
      <c r="A34" s="78" t="s">
        <v>1959</v>
      </c>
      <c r="B34" s="60">
        <v>0</v>
      </c>
    </row>
    <row r="35" spans="1:2">
      <c r="A35" s="78" t="s">
        <v>1960</v>
      </c>
      <c r="B35" s="60">
        <v>0</v>
      </c>
    </row>
    <row r="36" spans="1:2">
      <c r="A36" s="78" t="s">
        <v>1961</v>
      </c>
      <c r="B36" s="60">
        <v>0</v>
      </c>
    </row>
    <row r="37" spans="1:2">
      <c r="A37" s="78" t="s">
        <v>1962</v>
      </c>
      <c r="B37" s="60">
        <v>0</v>
      </c>
    </row>
    <row r="38" spans="1:2">
      <c r="A38" s="78" t="s">
        <v>1963</v>
      </c>
      <c r="B38" s="60">
        <v>0</v>
      </c>
    </row>
    <row r="39" ht="15.75" spans="1:2">
      <c r="A39" s="24" t="s">
        <v>1964</v>
      </c>
      <c r="B39" s="79"/>
    </row>
    <row r="47" ht="15.75" spans="1:2">
      <c r="A47" s="24"/>
      <c r="B47" s="79"/>
    </row>
    <row r="85" spans="1:2">
      <c r="A85" s="66"/>
      <c r="B85" s="66"/>
    </row>
  </sheetData>
  <mergeCells count="4">
    <mergeCell ref="A1:B1"/>
    <mergeCell ref="A39:B39"/>
    <mergeCell ref="A47:B47"/>
    <mergeCell ref="A85:B85"/>
  </mergeCells>
  <pageMargins left="0.700694444444445" right="0.700694444444445" top="0.751388888888889" bottom="0.751388888888889" header="0.298611111111111" footer="0.298611111111111"/>
  <pageSetup paperSize="9" scale="81" fitToHeight="0" orientation="portrait" horizontalDpi="600"/>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0"/>
  <sheetViews>
    <sheetView showZeros="0" topLeftCell="A25" workbookViewId="0">
      <selection activeCell="D4" sqref="D31 D23 D4"/>
    </sheetView>
  </sheetViews>
  <sheetFormatPr defaultColWidth="9" defaultRowHeight="14.25" outlineLevelCol="3"/>
  <cols>
    <col min="1" max="1" width="37.125" customWidth="1"/>
    <col min="2" max="2" width="33.75" style="74" customWidth="1"/>
    <col min="3" max="3" width="41.625" customWidth="1"/>
    <col min="4" max="4" width="34.125" customWidth="1"/>
  </cols>
  <sheetData>
    <row r="1" ht="30" customHeight="1" spans="1:4">
      <c r="A1" s="53" t="s">
        <v>1965</v>
      </c>
      <c r="B1" s="53"/>
      <c r="C1" s="12"/>
      <c r="D1" s="53"/>
    </row>
    <row r="2" ht="20" customHeight="1" spans="3:3">
      <c r="C2" s="75" t="s">
        <v>1966</v>
      </c>
    </row>
    <row r="3" ht="30" customHeight="1" spans="1:4">
      <c r="A3" s="42" t="s">
        <v>1967</v>
      </c>
      <c r="B3" s="43" t="s">
        <v>4</v>
      </c>
      <c r="C3" s="42" t="s">
        <v>1967</v>
      </c>
      <c r="D3" s="43" t="s">
        <v>4</v>
      </c>
    </row>
    <row r="4" ht="30" customHeight="1" spans="1:4">
      <c r="A4" s="59" t="s">
        <v>1683</v>
      </c>
      <c r="B4" s="60">
        <v>6956</v>
      </c>
      <c r="C4" s="59" t="s">
        <v>1968</v>
      </c>
      <c r="D4" s="60">
        <v>15253</v>
      </c>
    </row>
    <row r="5" ht="30" customHeight="1" spans="1:4">
      <c r="A5" s="59" t="s">
        <v>1969</v>
      </c>
      <c r="B5" s="60">
        <v>6560</v>
      </c>
      <c r="C5" s="59" t="s">
        <v>1970</v>
      </c>
      <c r="D5" s="60">
        <f>D6</f>
        <v>0</v>
      </c>
    </row>
    <row r="6" ht="30" customHeight="1" spans="1:4">
      <c r="A6" s="59" t="s">
        <v>1702</v>
      </c>
      <c r="B6" s="60">
        <v>6560</v>
      </c>
      <c r="C6" s="59" t="s">
        <v>1712</v>
      </c>
      <c r="D6" s="60">
        <f>SUM(D7:D16)</f>
        <v>0</v>
      </c>
    </row>
    <row r="7" ht="30" customHeight="1" spans="1:4">
      <c r="A7" s="59" t="s">
        <v>1302</v>
      </c>
      <c r="B7" s="60"/>
      <c r="C7" s="59" t="s">
        <v>1302</v>
      </c>
      <c r="D7" s="60">
        <f>'[1]L10'!P6</f>
        <v>0</v>
      </c>
    </row>
    <row r="8" ht="30" customHeight="1" spans="1:4">
      <c r="A8" s="59" t="s">
        <v>1303</v>
      </c>
      <c r="B8" s="60">
        <f>'[1]L10'!D7+'[1]L10'!D8</f>
        <v>0</v>
      </c>
      <c r="C8" s="59" t="s">
        <v>1303</v>
      </c>
      <c r="D8" s="60">
        <f>'[1]L10'!P7+'[1]L10'!P8</f>
        <v>0</v>
      </c>
    </row>
    <row r="9" ht="30" customHeight="1" spans="1:4">
      <c r="A9" s="59" t="s">
        <v>1304</v>
      </c>
      <c r="B9" s="60"/>
      <c r="C9" s="59" t="s">
        <v>1304</v>
      </c>
      <c r="D9" s="60">
        <f>'[1]L10'!P9+'[1]L10'!P10</f>
        <v>0</v>
      </c>
    </row>
    <row r="10" ht="30" customHeight="1" spans="1:4">
      <c r="A10" s="59" t="s">
        <v>1306</v>
      </c>
      <c r="B10" s="60">
        <f>'[1]L10'!D11+'[1]L10'!D12</f>
        <v>0</v>
      </c>
      <c r="C10" s="59" t="s">
        <v>1306</v>
      </c>
      <c r="D10" s="60">
        <f>'[1]L10'!P11+'[1]L10'!P12</f>
        <v>0</v>
      </c>
    </row>
    <row r="11" ht="30" customHeight="1" spans="1:4">
      <c r="A11" s="59" t="s">
        <v>1307</v>
      </c>
      <c r="B11" s="60">
        <v>2343</v>
      </c>
      <c r="C11" s="59" t="s">
        <v>1307</v>
      </c>
      <c r="D11" s="60">
        <f>'[1]L10'!P13+'[1]L10'!P14+'[1]L10'!P15+'[1]L10'!P16+'[1]L10'!P17</f>
        <v>0</v>
      </c>
    </row>
    <row r="12" ht="30" customHeight="1" spans="1:4">
      <c r="A12" s="59" t="s">
        <v>1308</v>
      </c>
      <c r="B12" s="60"/>
      <c r="C12" s="59" t="s">
        <v>1308</v>
      </c>
      <c r="D12" s="60">
        <f>'[1]L10'!P18+'[1]L10'!P19+'[1]L10'!P20</f>
        <v>0</v>
      </c>
    </row>
    <row r="13" ht="30" customHeight="1" spans="1:4">
      <c r="A13" s="59" t="s">
        <v>1309</v>
      </c>
      <c r="B13" s="60">
        <f>'[1]L10'!D21+'[1]L10'!D22+'[1]L10'!D23+'[1]L10'!D24+'[1]L10'!D25+'[1]L10'!D26</f>
        <v>0</v>
      </c>
      <c r="C13" s="59" t="s">
        <v>1309</v>
      </c>
      <c r="D13" s="60">
        <f>'[1]L10'!P21+'[1]L10'!P22+'[1]L10'!P23+'[1]L10'!P24+'[1]L10'!P25+'[1]L10'!P26</f>
        <v>0</v>
      </c>
    </row>
    <row r="14" ht="30" customHeight="1" spans="1:4">
      <c r="A14" s="59" t="s">
        <v>1310</v>
      </c>
      <c r="B14" s="60">
        <f>'[1]L10'!D27</f>
        <v>0</v>
      </c>
      <c r="C14" s="59" t="s">
        <v>1310</v>
      </c>
      <c r="D14" s="60">
        <f>'[1]L10'!P27</f>
        <v>0</v>
      </c>
    </row>
    <row r="15" ht="30" customHeight="1" spans="1:4">
      <c r="A15" s="59" t="s">
        <v>1971</v>
      </c>
      <c r="B15" s="60">
        <v>4217</v>
      </c>
      <c r="C15" s="59" t="s">
        <v>1318</v>
      </c>
      <c r="D15" s="60"/>
    </row>
    <row r="16" ht="30" customHeight="1" spans="1:4">
      <c r="A16" s="59" t="s">
        <v>1317</v>
      </c>
      <c r="B16" s="60"/>
      <c r="C16" s="59"/>
      <c r="D16" s="60">
        <f>'[1]L10'!P30+'[1]L10'!P31+'[1]L10'!P32</f>
        <v>0</v>
      </c>
    </row>
    <row r="17" ht="30" customHeight="1" spans="1:4">
      <c r="A17" s="59" t="s">
        <v>1972</v>
      </c>
      <c r="B17" s="60">
        <v>0</v>
      </c>
      <c r="C17" s="59" t="s">
        <v>1973</v>
      </c>
      <c r="D17" s="60"/>
    </row>
    <row r="18" ht="30" customHeight="1" spans="1:4">
      <c r="A18" s="59" t="s">
        <v>1974</v>
      </c>
      <c r="B18" s="60">
        <v>0</v>
      </c>
      <c r="C18" s="59"/>
      <c r="D18" s="61"/>
    </row>
    <row r="19" ht="30" customHeight="1" spans="1:4">
      <c r="A19" s="59" t="s">
        <v>1975</v>
      </c>
      <c r="B19" s="60">
        <v>6292</v>
      </c>
      <c r="C19" s="59"/>
      <c r="D19" s="61"/>
    </row>
    <row r="20" ht="30" customHeight="1" spans="1:4">
      <c r="A20" s="59" t="s">
        <v>1976</v>
      </c>
      <c r="B20" s="60">
        <f>B21+B22</f>
        <v>0</v>
      </c>
      <c r="C20" s="59" t="s">
        <v>1977</v>
      </c>
      <c r="D20" s="60"/>
    </row>
    <row r="21" ht="30" customHeight="1" spans="1:4">
      <c r="A21" s="59" t="s">
        <v>1978</v>
      </c>
      <c r="B21" s="60">
        <v>0</v>
      </c>
      <c r="C21" s="59"/>
      <c r="D21" s="76"/>
    </row>
    <row r="22" ht="30" customHeight="1" spans="1:4">
      <c r="A22" s="59" t="s">
        <v>1979</v>
      </c>
      <c r="B22" s="60">
        <v>0</v>
      </c>
      <c r="C22" s="59"/>
      <c r="D22" s="76"/>
    </row>
    <row r="23" ht="30" customHeight="1" spans="1:4">
      <c r="A23" s="59" t="s">
        <v>1329</v>
      </c>
      <c r="B23" s="60">
        <f t="shared" ref="B23:B26" si="0">B24</f>
        <v>0</v>
      </c>
      <c r="C23" s="59" t="s">
        <v>78</v>
      </c>
      <c r="D23" s="60">
        <v>59796</v>
      </c>
    </row>
    <row r="24" ht="30" customHeight="1" spans="1:4">
      <c r="A24" s="59" t="s">
        <v>1330</v>
      </c>
      <c r="B24" s="60">
        <f t="shared" si="0"/>
        <v>0</v>
      </c>
      <c r="C24" s="59" t="s">
        <v>1980</v>
      </c>
      <c r="D24" s="60">
        <v>59796</v>
      </c>
    </row>
    <row r="25" ht="30" customHeight="1" spans="1:4">
      <c r="A25" s="59" t="s">
        <v>1981</v>
      </c>
      <c r="B25" s="60">
        <v>0</v>
      </c>
      <c r="C25" s="59" t="s">
        <v>1982</v>
      </c>
      <c r="D25" s="76"/>
    </row>
    <row r="26" ht="30" customHeight="1" spans="1:4">
      <c r="A26" s="59" t="s">
        <v>38</v>
      </c>
      <c r="B26" s="60">
        <v>59812</v>
      </c>
      <c r="C26" s="59" t="s">
        <v>74</v>
      </c>
      <c r="D26" s="60">
        <v>0</v>
      </c>
    </row>
    <row r="27" ht="30" customHeight="1" spans="1:4">
      <c r="A27" s="59" t="s">
        <v>1983</v>
      </c>
      <c r="B27" s="60">
        <v>59812</v>
      </c>
      <c r="C27" s="59"/>
      <c r="D27" s="61"/>
    </row>
    <row r="28" ht="30" customHeight="1" spans="1:4">
      <c r="A28" s="59" t="s">
        <v>1984</v>
      </c>
      <c r="B28" s="60">
        <v>0</v>
      </c>
      <c r="C28" s="59" t="s">
        <v>1985</v>
      </c>
      <c r="D28" s="60">
        <v>0</v>
      </c>
    </row>
    <row r="29" ht="30" customHeight="1" spans="1:4">
      <c r="A29" s="59" t="s">
        <v>1986</v>
      </c>
      <c r="B29" s="60">
        <v>0</v>
      </c>
      <c r="C29" s="59" t="s">
        <v>1987</v>
      </c>
      <c r="D29" s="60">
        <v>0</v>
      </c>
    </row>
    <row r="30" ht="30" customHeight="1" spans="1:4">
      <c r="A30" s="59"/>
      <c r="B30" s="61"/>
      <c r="C30" s="59" t="s">
        <v>1988</v>
      </c>
      <c r="D30" s="60">
        <f>'[1]L10'!Y5</f>
        <v>0</v>
      </c>
    </row>
    <row r="31" ht="30" customHeight="1" spans="1:4">
      <c r="A31" s="59"/>
      <c r="B31" s="61"/>
      <c r="C31" s="59" t="s">
        <v>1989</v>
      </c>
      <c r="D31" s="60">
        <f>B32-D4-D5-D17-D20-D23-D26-D28-D29-D30</f>
        <v>4571</v>
      </c>
    </row>
    <row r="32" ht="30" customHeight="1" spans="1:4">
      <c r="A32" s="62" t="s">
        <v>1990</v>
      </c>
      <c r="B32" s="63">
        <f>SUM(B4,B5,B17:B20,B23,B26,B28,B29)</f>
        <v>79620</v>
      </c>
      <c r="C32" s="62" t="s">
        <v>1991</v>
      </c>
      <c r="D32" s="63">
        <f>SUM(D4,D5,D17,D20,D23,D26,D28:D31)</f>
        <v>79620</v>
      </c>
    </row>
    <row r="33" ht="15.75" spans="1:4">
      <c r="A33" s="9" t="s">
        <v>1992</v>
      </c>
      <c r="B33" s="64"/>
      <c r="C33" s="64"/>
      <c r="D33" s="64"/>
    </row>
    <row r="50" spans="1:1">
      <c r="A50" s="66"/>
    </row>
  </sheetData>
  <mergeCells count="4">
    <mergeCell ref="A1:D1"/>
    <mergeCell ref="C2:D2"/>
    <mergeCell ref="A33:D33"/>
    <mergeCell ref="A50:B50"/>
  </mergeCells>
  <pageMargins left="0.700694444444445" right="0.700694444444445" top="0.751388888888889" bottom="0.751388888888889" header="0.298611111111111" footer="0.298611111111111"/>
  <pageSetup paperSize="9" scale="58" fitToHeight="0" orientation="portrait" horizontalDpi="600"/>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5"/>
  <sheetViews>
    <sheetView workbookViewId="0">
      <selection activeCell="B9" sqref="B9"/>
    </sheetView>
  </sheetViews>
  <sheetFormatPr defaultColWidth="9" defaultRowHeight="14.25" outlineLevelRow="4" outlineLevelCol="2"/>
  <cols>
    <col min="1" max="1" width="29" customWidth="1"/>
    <col min="2" max="2" width="34.125" customWidth="1"/>
    <col min="3" max="3" width="33" customWidth="1"/>
  </cols>
  <sheetData>
    <row r="1" ht="48.75" customHeight="1" spans="1:3">
      <c r="A1" s="12" t="s">
        <v>1993</v>
      </c>
      <c r="B1" s="13"/>
      <c r="C1" s="13"/>
    </row>
    <row r="2" ht="48.75" customHeight="1" spans="1:3">
      <c r="A2" s="12"/>
      <c r="B2" s="13"/>
      <c r="C2" s="69" t="s">
        <v>1133</v>
      </c>
    </row>
    <row r="3" ht="90" customHeight="1" spans="1:3">
      <c r="A3" s="42" t="s">
        <v>1589</v>
      </c>
      <c r="B3" s="70" t="s">
        <v>1994</v>
      </c>
      <c r="C3" s="57" t="s">
        <v>1995</v>
      </c>
    </row>
    <row r="4" ht="90" customHeight="1" spans="1:3">
      <c r="A4" s="71" t="s">
        <v>1592</v>
      </c>
      <c r="B4" s="72">
        <v>203000</v>
      </c>
      <c r="C4" s="73">
        <v>196394</v>
      </c>
    </row>
    <row r="5" ht="18.75" customHeight="1" spans="1:1">
      <c r="A5" s="24" t="s">
        <v>1996</v>
      </c>
    </row>
  </sheetData>
  <mergeCells count="2">
    <mergeCell ref="A1:C1"/>
    <mergeCell ref="A5:C5"/>
  </mergeCells>
  <pageMargins left="0.700694444444445" right="0.700694444444445" top="0.751388888888889" bottom="0.751388888888889" header="0.298611111111111" footer="0.298611111111111"/>
  <pageSetup paperSize="9" scale="83" fitToHeight="0" orientation="portrait" horizontalDpi="600"/>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3"/>
  <sheetViews>
    <sheetView workbookViewId="0">
      <selection activeCell="B21" sqref="B21"/>
    </sheetView>
  </sheetViews>
  <sheetFormatPr defaultColWidth="9" defaultRowHeight="14.25" outlineLevelCol="1"/>
  <cols>
    <col min="1" max="2" width="43.2833333333333" customWidth="1"/>
  </cols>
  <sheetData>
    <row r="1" ht="48.75" customHeight="1" spans="1:2">
      <c r="A1" s="12" t="s">
        <v>1997</v>
      </c>
      <c r="B1" s="13"/>
    </row>
    <row r="2" ht="30.5" customHeight="1" spans="1:2">
      <c r="A2" s="42" t="s">
        <v>1967</v>
      </c>
      <c r="B2" s="43" t="s">
        <v>4</v>
      </c>
    </row>
    <row r="3" ht="20.05" customHeight="1" spans="1:2">
      <c r="A3" s="44" t="s">
        <v>1998</v>
      </c>
      <c r="B3" s="46">
        <v>1513</v>
      </c>
    </row>
    <row r="4" ht="20.05" customHeight="1" spans="1:2">
      <c r="A4" s="44" t="s">
        <v>1999</v>
      </c>
      <c r="B4" s="48"/>
    </row>
    <row r="5" ht="20.05" customHeight="1" spans="1:2">
      <c r="A5" s="44" t="s">
        <v>2000</v>
      </c>
      <c r="B5" s="48"/>
    </row>
    <row r="6" ht="20.05" customHeight="1" spans="1:2">
      <c r="A6" s="44" t="s">
        <v>2001</v>
      </c>
      <c r="B6" s="48"/>
    </row>
    <row r="7" ht="20.05" customHeight="1" spans="1:2">
      <c r="A7" s="44" t="s">
        <v>2002</v>
      </c>
      <c r="B7" s="46"/>
    </row>
    <row r="8" ht="20.05" customHeight="1" spans="1:2">
      <c r="A8" s="42" t="s">
        <v>2003</v>
      </c>
      <c r="B8" s="45">
        <f>SUM(B3:B7)</f>
        <v>1513</v>
      </c>
    </row>
    <row r="9" ht="20.05" customHeight="1" spans="1:2">
      <c r="A9" s="44" t="s">
        <v>2004</v>
      </c>
      <c r="B9" s="45">
        <f>B10+B11</f>
        <v>13</v>
      </c>
    </row>
    <row r="10" ht="20.05" customHeight="1" spans="1:2">
      <c r="A10" s="44" t="s">
        <v>2005</v>
      </c>
      <c r="B10" s="48">
        <v>-10</v>
      </c>
    </row>
    <row r="11" ht="20.05" customHeight="1" spans="1:2">
      <c r="A11" s="44" t="s">
        <v>2006</v>
      </c>
      <c r="B11" s="46">
        <v>23</v>
      </c>
    </row>
    <row r="12" ht="20.5" customHeight="1" spans="1:2">
      <c r="A12" s="42" t="s">
        <v>2007</v>
      </c>
      <c r="B12" s="45">
        <f>B8+B9</f>
        <v>1526</v>
      </c>
    </row>
    <row r="13" ht="18.75" customHeight="1" spans="1:1">
      <c r="A13" s="24" t="s">
        <v>2008</v>
      </c>
    </row>
  </sheetData>
  <mergeCells count="2">
    <mergeCell ref="A1:B1"/>
    <mergeCell ref="A13:B13"/>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6"/>
  <sheetViews>
    <sheetView topLeftCell="A7" workbookViewId="0">
      <selection activeCell="B31" sqref="B31"/>
    </sheetView>
  </sheetViews>
  <sheetFormatPr defaultColWidth="9" defaultRowHeight="14.25" outlineLevelCol="1"/>
  <cols>
    <col min="1" max="2" width="43.2833333333333" customWidth="1"/>
  </cols>
  <sheetData>
    <row r="1" ht="48.75" customHeight="1" spans="1:2">
      <c r="A1" s="12" t="s">
        <v>2009</v>
      </c>
      <c r="B1" s="13"/>
    </row>
    <row r="2" ht="30.5" customHeight="1" spans="1:2">
      <c r="A2" s="14" t="s">
        <v>43</v>
      </c>
      <c r="B2" s="14" t="s">
        <v>4</v>
      </c>
    </row>
    <row r="3" ht="20.05" customHeight="1" spans="1:2">
      <c r="A3" s="31" t="s">
        <v>473</v>
      </c>
      <c r="B3" s="52"/>
    </row>
    <row r="4" ht="20.05" customHeight="1" spans="1:2">
      <c r="A4" s="31" t="s">
        <v>2010</v>
      </c>
      <c r="B4" s="36"/>
    </row>
    <row r="5" ht="20.05" customHeight="1" spans="1:2">
      <c r="A5" s="33" t="s">
        <v>2011</v>
      </c>
      <c r="B5" s="37"/>
    </row>
    <row r="6" ht="20.05" customHeight="1" spans="1:2">
      <c r="A6" s="35" t="s">
        <v>2012</v>
      </c>
      <c r="B6" s="52"/>
    </row>
    <row r="7" ht="20.05" customHeight="1" spans="1:2">
      <c r="A7" s="35" t="s">
        <v>2013</v>
      </c>
      <c r="B7" s="37"/>
    </row>
    <row r="8" ht="20.05" customHeight="1" spans="1:2">
      <c r="A8" s="35" t="s">
        <v>2014</v>
      </c>
      <c r="B8" s="51"/>
    </row>
    <row r="9" ht="20.05" customHeight="1" spans="1:2">
      <c r="A9" s="35" t="s">
        <v>2015</v>
      </c>
      <c r="B9" s="52"/>
    </row>
    <row r="10" ht="20.05" customHeight="1" spans="1:2">
      <c r="A10" s="35" t="s">
        <v>2016</v>
      </c>
      <c r="B10" s="37"/>
    </row>
    <row r="11" ht="20.05" customHeight="1" spans="1:2">
      <c r="A11" s="35" t="s">
        <v>2017</v>
      </c>
      <c r="B11" s="52"/>
    </row>
    <row r="12" ht="20.05" customHeight="1" spans="1:2">
      <c r="A12" s="35" t="s">
        <v>2018</v>
      </c>
      <c r="B12" s="52"/>
    </row>
    <row r="13" ht="20.05" customHeight="1" spans="1:2">
      <c r="A13" s="35" t="s">
        <v>2019</v>
      </c>
      <c r="B13" s="52"/>
    </row>
    <row r="14" ht="20.05" customHeight="1" spans="1:2">
      <c r="A14" s="35" t="s">
        <v>2020</v>
      </c>
      <c r="B14" s="52"/>
    </row>
    <row r="15" ht="20.05" customHeight="1" spans="1:2">
      <c r="A15" s="35" t="s">
        <v>2021</v>
      </c>
      <c r="B15" s="52"/>
    </row>
    <row r="16" ht="20.05" customHeight="1" spans="1:2">
      <c r="A16" s="33" t="s">
        <v>2022</v>
      </c>
      <c r="B16" s="37"/>
    </row>
    <row r="17" ht="20.05" customHeight="1" spans="1:2">
      <c r="A17" s="35" t="s">
        <v>2023</v>
      </c>
      <c r="B17" s="37"/>
    </row>
    <row r="18" ht="20.05" customHeight="1" spans="1:2">
      <c r="A18" s="33" t="s">
        <v>2024</v>
      </c>
      <c r="B18" s="52"/>
    </row>
    <row r="19" ht="20.05" customHeight="1" spans="1:2">
      <c r="A19" s="33" t="s">
        <v>2025</v>
      </c>
      <c r="B19" s="52"/>
    </row>
    <row r="20" ht="20.05" customHeight="1" spans="1:2">
      <c r="A20" s="14" t="s">
        <v>2026</v>
      </c>
      <c r="B20" s="36"/>
    </row>
    <row r="21" ht="20.05" customHeight="1" spans="1:2">
      <c r="A21" s="31" t="s">
        <v>70</v>
      </c>
      <c r="B21" s="36">
        <v>1526</v>
      </c>
    </row>
    <row r="22" ht="20.05" customHeight="1" spans="1:2">
      <c r="A22" s="33" t="s">
        <v>2027</v>
      </c>
      <c r="B22" s="51"/>
    </row>
    <row r="23" ht="20.05" customHeight="1" spans="1:2">
      <c r="A23" s="33" t="s">
        <v>1714</v>
      </c>
      <c r="B23" s="37">
        <v>1513</v>
      </c>
    </row>
    <row r="24" ht="20.05" customHeight="1" spans="1:2">
      <c r="A24" s="33" t="s">
        <v>1715</v>
      </c>
      <c r="B24" s="37">
        <v>13</v>
      </c>
    </row>
    <row r="25" ht="20.5" customHeight="1" spans="1:2">
      <c r="A25" s="14" t="s">
        <v>79</v>
      </c>
      <c r="B25" s="36">
        <f>B20+B21</f>
        <v>1526</v>
      </c>
    </row>
    <row r="26" ht="18.75" customHeight="1" spans="1:1">
      <c r="A26" s="24" t="s">
        <v>2028</v>
      </c>
    </row>
  </sheetData>
  <mergeCells count="2">
    <mergeCell ref="A1:B1"/>
    <mergeCell ref="A26:B2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topLeftCell="A11" workbookViewId="0">
      <selection activeCell="B33" sqref="B33:B35"/>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86</v>
      </c>
      <c r="B3" s="37"/>
    </row>
    <row r="4" ht="20.05" customHeight="1" spans="1:2">
      <c r="A4" s="35" t="s">
        <v>87</v>
      </c>
      <c r="B4" s="52"/>
    </row>
    <row r="5" ht="20.05" customHeight="1" spans="1:2">
      <c r="A5" s="35" t="s">
        <v>150</v>
      </c>
      <c r="B5" s="52"/>
    </row>
    <row r="6" ht="20.05" customHeight="1" spans="1:2">
      <c r="A6" s="35" t="s">
        <v>151</v>
      </c>
      <c r="B6" s="52"/>
    </row>
    <row r="7" ht="20.05" customHeight="1" spans="1:2">
      <c r="A7" s="35" t="s">
        <v>152</v>
      </c>
      <c r="B7" s="52"/>
    </row>
    <row r="8" ht="20.05" customHeight="1" spans="1:2">
      <c r="A8" s="35" t="s">
        <v>94</v>
      </c>
      <c r="B8" s="52"/>
    </row>
    <row r="9" ht="20.05" customHeight="1" spans="1:2">
      <c r="A9" s="35" t="s">
        <v>153</v>
      </c>
      <c r="B9" s="186"/>
    </row>
    <row r="10" ht="20.05" customHeight="1" spans="1:2">
      <c r="A10" s="33" t="s">
        <v>154</v>
      </c>
      <c r="B10" s="36">
        <v>133</v>
      </c>
    </row>
    <row r="11" ht="20.05" customHeight="1" spans="1:2">
      <c r="A11" s="35" t="s">
        <v>85</v>
      </c>
      <c r="B11" s="37"/>
    </row>
    <row r="12" ht="20.05" customHeight="1" spans="1:2">
      <c r="A12" s="35" t="s">
        <v>86</v>
      </c>
      <c r="B12" s="51">
        <v>20</v>
      </c>
    </row>
    <row r="13" ht="20.05" customHeight="1" spans="1:2">
      <c r="A13" s="35" t="s">
        <v>87</v>
      </c>
      <c r="B13" s="52"/>
    </row>
    <row r="14" ht="20.05" customHeight="1" spans="1:2">
      <c r="A14" s="35" t="s">
        <v>155</v>
      </c>
      <c r="B14" s="52"/>
    </row>
    <row r="15" ht="20.05" customHeight="1" spans="1:2">
      <c r="A15" s="35" t="s">
        <v>156</v>
      </c>
      <c r="B15" s="52"/>
    </row>
    <row r="16" ht="20.05" customHeight="1" spans="1:2">
      <c r="A16" s="35" t="s">
        <v>157</v>
      </c>
      <c r="B16" s="52"/>
    </row>
    <row r="17" ht="20.05" customHeight="1" spans="1:2">
      <c r="A17" s="35" t="s">
        <v>158</v>
      </c>
      <c r="B17" s="52"/>
    </row>
    <row r="18" ht="20.05" customHeight="1" spans="1:2">
      <c r="A18" s="35" t="s">
        <v>159</v>
      </c>
      <c r="B18" s="37">
        <v>83</v>
      </c>
    </row>
    <row r="19" ht="20.05" customHeight="1" spans="1:2">
      <c r="A19" s="35" t="s">
        <v>94</v>
      </c>
      <c r="B19" s="52"/>
    </row>
    <row r="20" ht="20.05" customHeight="1" spans="1:2">
      <c r="A20" s="35" t="s">
        <v>160</v>
      </c>
      <c r="B20" s="37">
        <v>30</v>
      </c>
    </row>
    <row r="21" ht="20.05" customHeight="1" spans="1:2">
      <c r="A21" s="33" t="s">
        <v>161</v>
      </c>
      <c r="B21" s="52"/>
    </row>
    <row r="22" ht="20.05" customHeight="1" spans="1:2">
      <c r="A22" s="35" t="s">
        <v>85</v>
      </c>
      <c r="B22" s="52"/>
    </row>
    <row r="23" ht="20.05" customHeight="1" spans="1:2">
      <c r="A23" s="35" t="s">
        <v>86</v>
      </c>
      <c r="B23" s="52"/>
    </row>
    <row r="24" ht="20.05" customHeight="1" spans="1:2">
      <c r="A24" s="35" t="s">
        <v>87</v>
      </c>
      <c r="B24" s="52"/>
    </row>
    <row r="25" ht="20.05" customHeight="1" spans="1:2">
      <c r="A25" s="35" t="s">
        <v>162</v>
      </c>
      <c r="B25" s="52"/>
    </row>
    <row r="26" ht="20.05" customHeight="1" spans="1:2">
      <c r="A26" s="35" t="s">
        <v>163</v>
      </c>
      <c r="B26" s="52"/>
    </row>
    <row r="27" ht="20.05" customHeight="1" spans="1:2">
      <c r="A27" s="35" t="s">
        <v>164</v>
      </c>
      <c r="B27" s="52"/>
    </row>
    <row r="28" ht="20.05" customHeight="1" spans="1:2">
      <c r="A28" s="35" t="s">
        <v>165</v>
      </c>
      <c r="B28" s="52"/>
    </row>
    <row r="29" ht="20.05" customHeight="1" spans="1:2">
      <c r="A29" s="35" t="s">
        <v>166</v>
      </c>
      <c r="B29" s="52"/>
    </row>
    <row r="30" ht="20.05" customHeight="1" spans="1:2">
      <c r="A30" s="35" t="s">
        <v>167</v>
      </c>
      <c r="B30" s="52"/>
    </row>
    <row r="31" ht="20.05" customHeight="1" spans="1:2">
      <c r="A31" s="35" t="s">
        <v>94</v>
      </c>
      <c r="B31" s="52"/>
    </row>
    <row r="32" ht="20.05" customHeight="1" spans="1:2">
      <c r="A32" s="35" t="s">
        <v>168</v>
      </c>
      <c r="B32" s="52"/>
    </row>
    <row r="33" ht="20.05" customHeight="1" spans="1:2">
      <c r="A33" s="33" t="s">
        <v>169</v>
      </c>
      <c r="B33" s="180"/>
    </row>
    <row r="34" ht="20.05" customHeight="1" spans="1:2">
      <c r="A34" s="35" t="s">
        <v>85</v>
      </c>
      <c r="B34" s="51"/>
    </row>
    <row r="35" ht="20.5" customHeight="1" spans="1:2">
      <c r="A35" s="35" t="s">
        <v>86</v>
      </c>
      <c r="B35" s="51"/>
    </row>
    <row r="36" ht="18.75" customHeight="1" spans="1:1">
      <c r="A36" s="66" t="s">
        <v>170</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1"/>
  <sheetViews>
    <sheetView workbookViewId="0">
      <selection activeCell="B3" sqref="B3:B12"/>
    </sheetView>
  </sheetViews>
  <sheetFormatPr defaultColWidth="9" defaultRowHeight="14.25" outlineLevelCol="1"/>
  <cols>
    <col min="1" max="2" width="43.15" customWidth="1"/>
  </cols>
  <sheetData>
    <row r="1" ht="48.75" customHeight="1" spans="1:2">
      <c r="A1" s="12" t="s">
        <v>2029</v>
      </c>
      <c r="B1" s="13"/>
    </row>
    <row r="2" ht="30.5" customHeight="1" spans="1:2">
      <c r="A2" s="42" t="s">
        <v>1967</v>
      </c>
      <c r="B2" s="43" t="s">
        <v>4</v>
      </c>
    </row>
    <row r="3" ht="22.5" customHeight="1" spans="1:2">
      <c r="A3" s="42" t="s">
        <v>2030</v>
      </c>
      <c r="B3" s="45"/>
    </row>
    <row r="4" ht="20.05" customHeight="1" spans="1:2">
      <c r="A4" s="44" t="s">
        <v>2031</v>
      </c>
      <c r="B4" s="49"/>
    </row>
    <row r="5" ht="20.05" customHeight="1" spans="1:2">
      <c r="A5" s="44" t="s">
        <v>2032</v>
      </c>
      <c r="B5" s="45"/>
    </row>
    <row r="6" ht="20.05" customHeight="1" spans="1:2">
      <c r="A6" s="44" t="s">
        <v>2033</v>
      </c>
      <c r="B6" s="46"/>
    </row>
    <row r="7" ht="20.05" customHeight="1" spans="1:2">
      <c r="A7" s="67" t="s">
        <v>2034</v>
      </c>
      <c r="B7" s="49"/>
    </row>
    <row r="8" ht="20.05" customHeight="1" spans="1:2">
      <c r="A8" s="67" t="s">
        <v>2035</v>
      </c>
      <c r="B8" s="46"/>
    </row>
    <row r="9" ht="20.05" customHeight="1" spans="1:2">
      <c r="A9" s="67" t="s">
        <v>2036</v>
      </c>
      <c r="B9" s="48"/>
    </row>
    <row r="10" ht="20.05" customHeight="1" spans="1:2">
      <c r="A10" s="67" t="s">
        <v>2037</v>
      </c>
      <c r="B10" s="49"/>
    </row>
    <row r="11" ht="20.05" customHeight="1" spans="1:2">
      <c r="A11" s="67" t="s">
        <v>2038</v>
      </c>
      <c r="B11" s="68"/>
    </row>
    <row r="12" ht="20.05" customHeight="1" spans="1:2">
      <c r="A12" s="67" t="s">
        <v>2039</v>
      </c>
      <c r="B12" s="49"/>
    </row>
    <row r="13" ht="20.05" customHeight="1" spans="1:2">
      <c r="A13" s="67" t="s">
        <v>2040</v>
      </c>
      <c r="B13" s="49"/>
    </row>
    <row r="14" ht="20.05" customHeight="1" spans="1:2">
      <c r="A14" s="67" t="s">
        <v>2041</v>
      </c>
      <c r="B14" s="49"/>
    </row>
    <row r="15" ht="20.05" customHeight="1" spans="1:2">
      <c r="A15" s="67" t="s">
        <v>2042</v>
      </c>
      <c r="B15" s="49"/>
    </row>
    <row r="16" ht="20.05" customHeight="1" spans="1:2">
      <c r="A16" s="67" t="s">
        <v>2043</v>
      </c>
      <c r="B16" s="49"/>
    </row>
    <row r="17" ht="20.05" customHeight="1" spans="1:2">
      <c r="A17" s="44" t="s">
        <v>2044</v>
      </c>
      <c r="B17" s="46"/>
    </row>
    <row r="18" ht="20.05" customHeight="1" spans="1:2">
      <c r="A18" s="67" t="s">
        <v>2045</v>
      </c>
      <c r="B18" s="46"/>
    </row>
    <row r="19" ht="20.05" customHeight="1" spans="1:2">
      <c r="A19" s="44" t="s">
        <v>2046</v>
      </c>
      <c r="B19" s="49"/>
    </row>
    <row r="20" ht="20.5" customHeight="1" spans="1:2">
      <c r="A20" s="44" t="s">
        <v>2047</v>
      </c>
      <c r="B20" s="49"/>
    </row>
    <row r="21" ht="18.75" customHeight="1" spans="1:1">
      <c r="A21" s="24" t="s">
        <v>2048</v>
      </c>
    </row>
  </sheetData>
  <mergeCells count="2">
    <mergeCell ref="A1:B1"/>
    <mergeCell ref="A21:B21"/>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0"/>
  <sheetViews>
    <sheetView showZeros="0" topLeftCell="C1" workbookViewId="0">
      <selection activeCell="D13" sqref="D13"/>
    </sheetView>
  </sheetViews>
  <sheetFormatPr defaultColWidth="9" defaultRowHeight="14.25"/>
  <cols>
    <col min="1" max="1" width="38.625" customWidth="1"/>
    <col min="2" max="2" width="36.5" customWidth="1"/>
    <col min="3" max="3" width="45.875" customWidth="1"/>
    <col min="4" max="4" width="38.875" customWidth="1"/>
    <col min="5" max="15" width="7.45" customWidth="1"/>
    <col min="16" max="16" width="7.525" customWidth="1"/>
  </cols>
  <sheetData>
    <row r="1" ht="41.25" customHeight="1" spans="1:16">
      <c r="A1" s="53" t="s">
        <v>2049</v>
      </c>
      <c r="B1" s="54"/>
      <c r="C1" s="54"/>
      <c r="D1" s="54"/>
      <c r="E1" s="55"/>
      <c r="F1" s="55"/>
      <c r="G1" s="55"/>
      <c r="H1" s="55"/>
      <c r="I1" s="55"/>
      <c r="J1" s="55"/>
      <c r="K1" s="55"/>
      <c r="L1" s="55"/>
      <c r="M1" s="55"/>
      <c r="N1" s="55"/>
      <c r="O1" s="55"/>
      <c r="P1" s="55"/>
    </row>
    <row r="2" customFormat="1" ht="41.25" customHeight="1" spans="1:16">
      <c r="A2" s="53"/>
      <c r="B2" s="54"/>
      <c r="C2" s="54"/>
      <c r="D2" s="56" t="s">
        <v>1133</v>
      </c>
      <c r="E2" s="55"/>
      <c r="F2" s="55"/>
      <c r="G2" s="55"/>
      <c r="H2" s="55"/>
      <c r="I2" s="55"/>
      <c r="J2" s="55"/>
      <c r="K2" s="55"/>
      <c r="L2" s="55"/>
      <c r="M2" s="55"/>
      <c r="N2" s="55"/>
      <c r="O2" s="55"/>
      <c r="P2" s="55"/>
    </row>
    <row r="3" customFormat="1" ht="52" customHeight="1" spans="1:4">
      <c r="A3" s="57" t="s">
        <v>1967</v>
      </c>
      <c r="B3" s="58" t="s">
        <v>4</v>
      </c>
      <c r="C3" s="57" t="s">
        <v>1967</v>
      </c>
      <c r="D3" s="58" t="s">
        <v>4</v>
      </c>
    </row>
    <row r="4" ht="52" customHeight="1" spans="1:4">
      <c r="A4" s="59" t="s">
        <v>2050</v>
      </c>
      <c r="B4" s="60">
        <v>1513</v>
      </c>
      <c r="C4" s="59" t="s">
        <v>2010</v>
      </c>
      <c r="D4" s="60"/>
    </row>
    <row r="5" ht="52" customHeight="1" spans="1:4">
      <c r="A5" s="59" t="s">
        <v>2051</v>
      </c>
      <c r="B5" s="60">
        <v>-10</v>
      </c>
      <c r="C5" s="59" t="s">
        <v>2052</v>
      </c>
      <c r="D5" s="60">
        <v>0</v>
      </c>
    </row>
    <row r="6" ht="52" customHeight="1" spans="1:4">
      <c r="A6" s="59" t="s">
        <v>2053</v>
      </c>
      <c r="B6" s="60">
        <v>0</v>
      </c>
      <c r="C6" s="59" t="s">
        <v>2054</v>
      </c>
      <c r="D6" s="60">
        <v>0</v>
      </c>
    </row>
    <row r="7" ht="52" customHeight="1" spans="1:4">
      <c r="A7" s="59" t="s">
        <v>2055</v>
      </c>
      <c r="B7" s="60">
        <v>23</v>
      </c>
      <c r="C7" s="59" t="s">
        <v>2056</v>
      </c>
      <c r="D7" s="60">
        <v>1513</v>
      </c>
    </row>
    <row r="8" ht="52" customHeight="1" spans="1:4">
      <c r="A8" s="59" t="s">
        <v>2057</v>
      </c>
      <c r="B8" s="60">
        <v>0</v>
      </c>
      <c r="C8" s="59" t="s">
        <v>2058</v>
      </c>
      <c r="D8" s="60">
        <v>0</v>
      </c>
    </row>
    <row r="9" ht="52" customHeight="1" spans="1:4">
      <c r="A9" s="59" t="s">
        <v>2059</v>
      </c>
      <c r="B9" s="60">
        <v>0</v>
      </c>
      <c r="C9" s="59" t="s">
        <v>2060</v>
      </c>
      <c r="D9" s="60">
        <v>0</v>
      </c>
    </row>
    <row r="10" ht="52" customHeight="1" spans="1:4">
      <c r="A10" s="59"/>
      <c r="B10" s="61"/>
      <c r="C10" s="59" t="s">
        <v>2061</v>
      </c>
      <c r="D10" s="60">
        <f>B11-SUM(D4:D9)</f>
        <v>13</v>
      </c>
    </row>
    <row r="11" ht="52" customHeight="1" spans="1:4">
      <c r="A11" s="62" t="s">
        <v>1370</v>
      </c>
      <c r="B11" s="63">
        <f>B4+B5+B7</f>
        <v>1526</v>
      </c>
      <c r="C11" s="62" t="s">
        <v>1371</v>
      </c>
      <c r="D11" s="63">
        <f>SUM(D4:D10)</f>
        <v>1526</v>
      </c>
    </row>
    <row r="12" ht="16" customHeight="1" spans="1:16">
      <c r="A12" s="9" t="s">
        <v>2062</v>
      </c>
      <c r="B12" s="64"/>
      <c r="C12" s="64"/>
      <c r="D12" s="64"/>
      <c r="E12" s="65"/>
      <c r="F12" s="65"/>
      <c r="G12" s="65"/>
      <c r="H12" s="65"/>
      <c r="I12" s="65"/>
      <c r="J12" s="65"/>
      <c r="K12" s="65"/>
      <c r="L12" s="65"/>
      <c r="M12" s="65"/>
      <c r="N12" s="65"/>
      <c r="O12" s="65"/>
      <c r="P12" s="65"/>
    </row>
    <row r="30" spans="3:3">
      <c r="C30" s="66"/>
    </row>
  </sheetData>
  <mergeCells count="3">
    <mergeCell ref="A1:D1"/>
    <mergeCell ref="A12:D12"/>
    <mergeCell ref="C30:R30"/>
  </mergeCells>
  <pageMargins left="0.700694444444445" right="0.700694444444445" top="0.751388888888889" bottom="0.751388888888889" header="0.298611111111111" footer="0.298611111111111"/>
  <pageSetup paperSize="9" scale="75" fitToHeight="0" orientation="landscape" horizontalDpi="600"/>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2"/>
  <sheetViews>
    <sheetView workbookViewId="0">
      <selection activeCell="B43" sqref="B43"/>
    </sheetView>
  </sheetViews>
  <sheetFormatPr defaultColWidth="9" defaultRowHeight="14.25" outlineLevelCol="1"/>
  <cols>
    <col min="1" max="1" width="41.125" customWidth="1"/>
    <col min="2" max="2" width="36.9333333333333" customWidth="1"/>
  </cols>
  <sheetData>
    <row r="1" ht="45.75" customHeight="1" spans="1:2">
      <c r="A1" s="50" t="s">
        <v>2063</v>
      </c>
      <c r="B1" s="13"/>
    </row>
    <row r="2" ht="25.9" customHeight="1" spans="1:2">
      <c r="A2" s="14" t="s">
        <v>1135</v>
      </c>
      <c r="B2" s="14" t="s">
        <v>4</v>
      </c>
    </row>
    <row r="3" ht="17.05" customHeight="1" spans="1:2">
      <c r="A3" s="31" t="s">
        <v>2064</v>
      </c>
      <c r="B3" s="36">
        <v>9589</v>
      </c>
    </row>
    <row r="4" ht="17.05" customHeight="1" spans="1:2">
      <c r="A4" s="33" t="s">
        <v>2065</v>
      </c>
      <c r="B4" s="37">
        <v>9589</v>
      </c>
    </row>
    <row r="5" ht="17.05" customHeight="1" spans="1:2">
      <c r="A5" s="33" t="s">
        <v>2066</v>
      </c>
      <c r="B5" s="37">
        <v>8784</v>
      </c>
    </row>
    <row r="6" ht="17.05" customHeight="1" spans="1:2">
      <c r="A6" s="33" t="s">
        <v>2067</v>
      </c>
      <c r="B6" s="37">
        <v>204</v>
      </c>
    </row>
    <row r="7" ht="17.05" customHeight="1" spans="1:2">
      <c r="A7" s="33" t="s">
        <v>2068</v>
      </c>
      <c r="B7" s="37">
        <v>435</v>
      </c>
    </row>
    <row r="8" ht="17.05" customHeight="1" spans="1:2">
      <c r="A8" s="33" t="s">
        <v>2069</v>
      </c>
      <c r="B8" s="51"/>
    </row>
    <row r="9" ht="17.05" customHeight="1" spans="1:2">
      <c r="A9" s="33" t="s">
        <v>2070</v>
      </c>
      <c r="B9" s="37">
        <v>166</v>
      </c>
    </row>
    <row r="10" ht="17.05" customHeight="1" spans="1:2">
      <c r="A10" s="33" t="s">
        <v>2071</v>
      </c>
      <c r="B10" s="52"/>
    </row>
    <row r="11" ht="17.05" customHeight="1" spans="1:2">
      <c r="A11" s="33" t="s">
        <v>2072</v>
      </c>
      <c r="B11" s="37"/>
    </row>
    <row r="12" ht="17.05" customHeight="1" spans="1:2">
      <c r="A12" s="33" t="s">
        <v>2066</v>
      </c>
      <c r="B12" s="37"/>
    </row>
    <row r="13" ht="17.05" customHeight="1" spans="1:2">
      <c r="A13" s="33" t="s">
        <v>2068</v>
      </c>
      <c r="B13" s="37"/>
    </row>
    <row r="14" ht="17.05" customHeight="1" spans="1:2">
      <c r="A14" s="33" t="s">
        <v>2067</v>
      </c>
      <c r="B14" s="37"/>
    </row>
    <row r="15" ht="17.05" customHeight="1" spans="1:2">
      <c r="A15" s="33" t="s">
        <v>2069</v>
      </c>
      <c r="B15" s="37"/>
    </row>
    <row r="16" ht="17.05" customHeight="1" spans="1:2">
      <c r="A16" s="33" t="s">
        <v>2070</v>
      </c>
      <c r="B16" s="37"/>
    </row>
    <row r="17" ht="17.05" customHeight="1" spans="1:2">
      <c r="A17" s="33" t="s">
        <v>2073</v>
      </c>
      <c r="B17" s="37"/>
    </row>
    <row r="18" ht="17.05" customHeight="1" spans="1:2">
      <c r="A18" s="33" t="s">
        <v>2066</v>
      </c>
      <c r="B18" s="37"/>
    </row>
    <row r="19" ht="17.05" customHeight="1" spans="1:2">
      <c r="A19" s="33" t="s">
        <v>2067</v>
      </c>
      <c r="B19" s="37"/>
    </row>
    <row r="20" ht="17.05" customHeight="1" spans="1:2">
      <c r="A20" s="33" t="s">
        <v>2068</v>
      </c>
      <c r="B20" s="37"/>
    </row>
    <row r="21" ht="17.05" customHeight="1" spans="1:2">
      <c r="A21" s="33" t="s">
        <v>2069</v>
      </c>
      <c r="B21" s="37"/>
    </row>
    <row r="22" ht="17.05" customHeight="1" spans="1:2">
      <c r="A22" s="33" t="s">
        <v>2074</v>
      </c>
      <c r="B22" s="37"/>
    </row>
    <row r="23" ht="17.05" customHeight="1" spans="1:2">
      <c r="A23" s="33" t="s">
        <v>2066</v>
      </c>
      <c r="B23" s="37"/>
    </row>
    <row r="24" ht="17.05" customHeight="1" spans="1:2">
      <c r="A24" s="33" t="s">
        <v>2067</v>
      </c>
      <c r="B24" s="37"/>
    </row>
    <row r="25" ht="17.05" customHeight="1" spans="1:2">
      <c r="A25" s="33" t="s">
        <v>2069</v>
      </c>
      <c r="B25" s="51"/>
    </row>
    <row r="26" ht="17.05" customHeight="1" spans="1:2">
      <c r="A26" s="33" t="s">
        <v>2075</v>
      </c>
      <c r="B26" s="37"/>
    </row>
    <row r="27" ht="17.05" customHeight="1" spans="1:2">
      <c r="A27" s="33" t="s">
        <v>2066</v>
      </c>
      <c r="B27" s="37"/>
    </row>
    <row r="28" ht="17.05" customHeight="1" spans="1:2">
      <c r="A28" s="33" t="s">
        <v>2067</v>
      </c>
      <c r="B28" s="37"/>
    </row>
    <row r="29" ht="17.05" customHeight="1" spans="1:2">
      <c r="A29" s="33" t="s">
        <v>2069</v>
      </c>
      <c r="B29" s="37"/>
    </row>
    <row r="30" ht="17.05" customHeight="1" spans="1:2">
      <c r="A30" s="33" t="s">
        <v>2070</v>
      </c>
      <c r="B30" s="51"/>
    </row>
    <row r="31" ht="17.05" customHeight="1" spans="1:2">
      <c r="A31" s="33" t="s">
        <v>2076</v>
      </c>
      <c r="B31" s="37"/>
    </row>
    <row r="32" ht="17.05" customHeight="1" spans="1:2">
      <c r="A32" s="33" t="s">
        <v>2066</v>
      </c>
      <c r="B32" s="37"/>
    </row>
    <row r="33" ht="17.05" customHeight="1" spans="1:2">
      <c r="A33" s="35" t="s">
        <v>2077</v>
      </c>
      <c r="B33" s="51"/>
    </row>
    <row r="34" ht="17.05" customHeight="1" spans="1:2">
      <c r="A34" s="35" t="s">
        <v>2078</v>
      </c>
      <c r="B34" s="52"/>
    </row>
    <row r="35" ht="17.05" customHeight="1" spans="1:2">
      <c r="A35" s="31" t="s">
        <v>2079</v>
      </c>
      <c r="B35" s="36">
        <v>15396</v>
      </c>
    </row>
    <row r="36" ht="17.05" customHeight="1" spans="1:2">
      <c r="A36" s="33" t="s">
        <v>2080</v>
      </c>
      <c r="B36" s="37">
        <v>15396</v>
      </c>
    </row>
    <row r="37" ht="17.05" customHeight="1" spans="1:2">
      <c r="A37" s="33" t="s">
        <v>2072</v>
      </c>
      <c r="B37" s="37"/>
    </row>
    <row r="38" ht="17.05" customHeight="1" spans="1:2">
      <c r="A38" s="33" t="s">
        <v>2073</v>
      </c>
      <c r="B38" s="37"/>
    </row>
    <row r="39" ht="17.05" customHeight="1" spans="1:2">
      <c r="A39" s="33" t="s">
        <v>2074</v>
      </c>
      <c r="B39" s="37"/>
    </row>
    <row r="40" ht="17.05" customHeight="1" spans="1:2">
      <c r="A40" s="33" t="s">
        <v>2075</v>
      </c>
      <c r="B40" s="37"/>
    </row>
    <row r="41" ht="17.45" customHeight="1" spans="1:2">
      <c r="A41" s="33" t="s">
        <v>2081</v>
      </c>
      <c r="B41" s="37"/>
    </row>
    <row r="42" ht="18.75" customHeight="1" spans="1:1">
      <c r="A42" s="24" t="s">
        <v>2082</v>
      </c>
    </row>
  </sheetData>
  <mergeCells count="2">
    <mergeCell ref="A1:B1"/>
    <mergeCell ref="A42:B42"/>
  </mergeCells>
  <pageMargins left="0.7" right="0.7" top="0.75" bottom="0.75" header="0.3" footer="0.3"/>
  <pageSetup paperSize="9"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topLeftCell="A21" workbookViewId="0">
      <selection activeCell="B37" sqref="B37"/>
    </sheetView>
  </sheetViews>
  <sheetFormatPr defaultColWidth="9" defaultRowHeight="14.25" outlineLevelCol="1"/>
  <cols>
    <col min="1" max="1" width="39.5" customWidth="1"/>
    <col min="2" max="2" width="43.15" customWidth="1"/>
  </cols>
  <sheetData>
    <row r="1" ht="52.5" customHeight="1" spans="1:2">
      <c r="A1" s="12" t="s">
        <v>2083</v>
      </c>
      <c r="B1" s="13"/>
    </row>
    <row r="2" ht="30.5" customHeight="1" spans="1:2">
      <c r="A2" s="42" t="s">
        <v>2084</v>
      </c>
      <c r="B2" s="43" t="s">
        <v>4</v>
      </c>
    </row>
    <row r="3" ht="20.05" customHeight="1" spans="1:2">
      <c r="A3" s="44" t="s">
        <v>2085</v>
      </c>
      <c r="B3" s="45">
        <v>4898</v>
      </c>
    </row>
    <row r="4" ht="20.05" customHeight="1" spans="1:2">
      <c r="A4" s="44" t="s">
        <v>2086</v>
      </c>
      <c r="B4" s="46">
        <v>4898</v>
      </c>
    </row>
    <row r="5" ht="20.05" customHeight="1" spans="1:2">
      <c r="A5" s="44" t="s">
        <v>2087</v>
      </c>
      <c r="B5" s="46">
        <v>4761</v>
      </c>
    </row>
    <row r="6" ht="20.05" customHeight="1" spans="1:2">
      <c r="A6" s="47" t="s">
        <v>2088</v>
      </c>
      <c r="B6" s="46">
        <v>66</v>
      </c>
    </row>
    <row r="7" ht="20.05" customHeight="1" spans="1:2">
      <c r="A7" s="47" t="s">
        <v>2089</v>
      </c>
      <c r="B7" s="48">
        <v>71</v>
      </c>
    </row>
    <row r="8" ht="20.05" customHeight="1" spans="1:2">
      <c r="A8" s="44" t="s">
        <v>2090</v>
      </c>
      <c r="B8" s="46"/>
    </row>
    <row r="9" ht="20.05" customHeight="1" spans="1:2">
      <c r="A9" s="44" t="s">
        <v>2091</v>
      </c>
      <c r="B9" s="46"/>
    </row>
    <row r="10" ht="20.05" customHeight="1" spans="1:2">
      <c r="A10" s="47" t="s">
        <v>2092</v>
      </c>
      <c r="B10" s="46"/>
    </row>
    <row r="11" ht="20.05" customHeight="1" spans="1:2">
      <c r="A11" s="44" t="s">
        <v>2093</v>
      </c>
      <c r="B11" s="46"/>
    </row>
    <row r="12" ht="20.05" customHeight="1" spans="1:2">
      <c r="A12" s="44" t="s">
        <v>2094</v>
      </c>
      <c r="B12" s="46"/>
    </row>
    <row r="13" ht="20.05" customHeight="1" spans="1:2">
      <c r="A13" s="47" t="s">
        <v>2095</v>
      </c>
      <c r="B13" s="46"/>
    </row>
    <row r="14" ht="20.05" customHeight="1" spans="1:2">
      <c r="A14" s="47" t="s">
        <v>2089</v>
      </c>
      <c r="B14" s="48"/>
    </row>
    <row r="15" ht="20.05" customHeight="1" spans="1:2">
      <c r="A15" s="44" t="s">
        <v>2096</v>
      </c>
      <c r="B15" s="46"/>
    </row>
    <row r="16" ht="20.05" customHeight="1" spans="1:2">
      <c r="A16" s="44" t="s">
        <v>2097</v>
      </c>
      <c r="B16" s="46"/>
    </row>
    <row r="17" ht="20.05" customHeight="1" spans="1:2">
      <c r="A17" s="47" t="s">
        <v>2098</v>
      </c>
      <c r="B17" s="48"/>
    </row>
    <row r="18" ht="20.05" customHeight="1" spans="1:2">
      <c r="A18" s="47" t="s">
        <v>2099</v>
      </c>
      <c r="B18" s="48"/>
    </row>
    <row r="19" ht="20.05" customHeight="1" spans="1:2">
      <c r="A19" s="47" t="s">
        <v>2089</v>
      </c>
      <c r="B19" s="48"/>
    </row>
    <row r="20" ht="20.05" customHeight="1" spans="1:2">
      <c r="A20" s="47" t="s">
        <v>2100</v>
      </c>
      <c r="B20" s="46"/>
    </row>
    <row r="21" ht="20.05" customHeight="1" spans="1:2">
      <c r="A21" s="44" t="s">
        <v>2101</v>
      </c>
      <c r="B21" s="46"/>
    </row>
    <row r="22" ht="20.05" customHeight="1" spans="1:2">
      <c r="A22" s="44" t="s">
        <v>2102</v>
      </c>
      <c r="B22" s="46"/>
    </row>
    <row r="23" ht="20.05" customHeight="1" spans="1:2">
      <c r="A23" s="47" t="s">
        <v>2103</v>
      </c>
      <c r="B23" s="46"/>
    </row>
    <row r="24" ht="20.05" customHeight="1" spans="1:2">
      <c r="A24" s="47" t="s">
        <v>2104</v>
      </c>
      <c r="B24" s="49"/>
    </row>
    <row r="25" ht="20.05" customHeight="1" spans="1:2">
      <c r="A25" s="47" t="s">
        <v>2105</v>
      </c>
      <c r="B25" s="46"/>
    </row>
    <row r="26" ht="20.05" customHeight="1" spans="1:2">
      <c r="A26" s="47" t="s">
        <v>2106</v>
      </c>
      <c r="B26" s="48"/>
    </row>
    <row r="27" ht="20.05" customHeight="1" spans="1:2">
      <c r="A27" s="47" t="s">
        <v>2107</v>
      </c>
      <c r="B27" s="46"/>
    </row>
    <row r="28" ht="20.05" customHeight="1" spans="1:2">
      <c r="A28" s="47" t="s">
        <v>2089</v>
      </c>
      <c r="B28" s="46"/>
    </row>
    <row r="29" ht="20.05" customHeight="1" spans="1:2">
      <c r="A29" s="47" t="s">
        <v>2088</v>
      </c>
      <c r="B29" s="48"/>
    </row>
    <row r="30" ht="20.05" customHeight="1" spans="1:2">
      <c r="A30" s="47" t="s">
        <v>2100</v>
      </c>
      <c r="B30" s="46"/>
    </row>
    <row r="31" ht="20.05" customHeight="1" spans="1:2">
      <c r="A31" s="44" t="s">
        <v>2108</v>
      </c>
      <c r="B31" s="48"/>
    </row>
    <row r="32" ht="20.05" customHeight="1" spans="1:2">
      <c r="A32" s="44" t="s">
        <v>2109</v>
      </c>
      <c r="B32" s="48"/>
    </row>
    <row r="33" ht="20.05" customHeight="1" spans="1:2">
      <c r="A33" s="47" t="s">
        <v>2110</v>
      </c>
      <c r="B33" s="48"/>
    </row>
    <row r="34" ht="20.05" customHeight="1" spans="1:2">
      <c r="A34" s="47" t="s">
        <v>2089</v>
      </c>
      <c r="B34" s="49"/>
    </row>
    <row r="35" ht="20.5" customHeight="1" spans="1:2">
      <c r="A35" s="44" t="s">
        <v>2111</v>
      </c>
      <c r="B35" s="45">
        <v>4691</v>
      </c>
    </row>
    <row r="36" ht="18.75" customHeight="1" spans="1:1">
      <c r="A36" s="24" t="s">
        <v>2112</v>
      </c>
    </row>
  </sheetData>
  <mergeCells count="2">
    <mergeCell ref="A1:B1"/>
    <mergeCell ref="A36:B36"/>
  </mergeCells>
  <pageMargins left="0.700694444444445" right="0.700694444444445" top="0.751388888888889" bottom="0.751388888888889" header="0.298611111111111" footer="0.298611111111111"/>
  <pageSetup paperSize="9" scale="90" fitToHeight="0" orientation="portrait" horizontalDpi="600"/>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6"/>
  <sheetViews>
    <sheetView workbookViewId="0">
      <selection activeCell="B12" sqref="B12"/>
    </sheetView>
  </sheetViews>
  <sheetFormatPr defaultColWidth="9" defaultRowHeight="14.25" outlineLevelCol="1"/>
  <cols>
    <col min="1" max="1" width="46.0416666666667" customWidth="1"/>
    <col min="2" max="2" width="43.1" customWidth="1"/>
  </cols>
  <sheetData>
    <row r="1" ht="52.5" customHeight="1" spans="1:2">
      <c r="A1" s="12" t="s">
        <v>2083</v>
      </c>
      <c r="B1" s="13"/>
    </row>
    <row r="2" ht="30.5" customHeight="1" spans="1:2">
      <c r="A2" s="14" t="s">
        <v>1135</v>
      </c>
      <c r="B2" s="14" t="s">
        <v>4</v>
      </c>
    </row>
    <row r="3" ht="20.05" customHeight="1" spans="1:2">
      <c r="A3" s="35" t="s">
        <v>2113</v>
      </c>
      <c r="B3" s="36">
        <v>20087</v>
      </c>
    </row>
    <row r="4" ht="20.05" customHeight="1" spans="1:2">
      <c r="A4" s="33" t="s">
        <v>2114</v>
      </c>
      <c r="B4" s="37">
        <v>4691</v>
      </c>
    </row>
    <row r="5" ht="20.05" customHeight="1" spans="1:2">
      <c r="A5" s="38" t="s">
        <v>2115</v>
      </c>
      <c r="B5" s="37">
        <v>20087</v>
      </c>
    </row>
    <row r="6" ht="20.05" customHeight="1" spans="1:2">
      <c r="A6" s="33" t="s">
        <v>2116</v>
      </c>
      <c r="B6" s="37"/>
    </row>
    <row r="7" ht="20.05" customHeight="1" spans="1:2">
      <c r="A7" s="39" t="s">
        <v>2117</v>
      </c>
      <c r="B7" s="37"/>
    </row>
    <row r="8" ht="20.05" customHeight="1" spans="1:2">
      <c r="A8" s="33" t="s">
        <v>2118</v>
      </c>
      <c r="B8" s="40"/>
    </row>
    <row r="9" ht="20.05" customHeight="1" spans="1:2">
      <c r="A9" s="39" t="s">
        <v>2119</v>
      </c>
      <c r="B9" s="37"/>
    </row>
    <row r="10" ht="20.05" customHeight="1" spans="1:2">
      <c r="A10" s="33" t="s">
        <v>2120</v>
      </c>
      <c r="B10" s="41"/>
    </row>
    <row r="11" ht="20.05" customHeight="1" spans="1:2">
      <c r="A11" s="39" t="s">
        <v>2121</v>
      </c>
      <c r="B11" s="37"/>
    </row>
    <row r="12" ht="20.05" customHeight="1" spans="1:2">
      <c r="A12" s="33" t="s">
        <v>2122</v>
      </c>
      <c r="B12" s="40"/>
    </row>
    <row r="13" ht="20.05" customHeight="1" spans="1:2">
      <c r="A13" s="39" t="s">
        <v>2123</v>
      </c>
      <c r="B13" s="37"/>
    </row>
    <row r="14" ht="20.05" customHeight="1" spans="1:2">
      <c r="A14" s="33" t="s">
        <v>2124</v>
      </c>
      <c r="B14" s="37"/>
    </row>
    <row r="15" ht="20.5" customHeight="1" spans="1:2">
      <c r="A15" s="39" t="s">
        <v>2125</v>
      </c>
      <c r="B15" s="37"/>
    </row>
    <row r="16" ht="18.75" customHeight="1" spans="1:1">
      <c r="A16" s="24" t="s">
        <v>2126</v>
      </c>
    </row>
  </sheetData>
  <mergeCells count="2">
    <mergeCell ref="A1:B1"/>
    <mergeCell ref="A16:B16"/>
  </mergeCells>
  <pageMargins left="0.700694444444445" right="0.700694444444445" top="0.751388888888889" bottom="0.751388888888889" header="0.298611111111111" footer="0.298611111111111"/>
  <pageSetup paperSize="9" scale="90" fitToHeight="0" orientation="portrait" horizontalDpi="600"/>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4"/>
  <sheetViews>
    <sheetView workbookViewId="0">
      <selection activeCell="B18" sqref="B18"/>
    </sheetView>
  </sheetViews>
  <sheetFormatPr defaultColWidth="9" defaultRowHeight="14.25" outlineLevelCol="1"/>
  <cols>
    <col min="1" max="1" width="45.875" customWidth="1"/>
    <col min="2" max="2" width="35.625" customWidth="1"/>
  </cols>
  <sheetData>
    <row r="1" ht="48.75" customHeight="1" spans="1:2">
      <c r="A1" s="12" t="s">
        <v>2127</v>
      </c>
      <c r="B1" s="13"/>
    </row>
    <row r="2" ht="20.5" customHeight="1" spans="1:2">
      <c r="A2" s="14" t="s">
        <v>2128</v>
      </c>
      <c r="B2" s="30" t="s">
        <v>1592</v>
      </c>
    </row>
    <row r="3" ht="20.05" customHeight="1" spans="1:2">
      <c r="A3" s="31" t="s">
        <v>2129</v>
      </c>
      <c r="B3" s="32">
        <v>62782</v>
      </c>
    </row>
    <row r="4" ht="20.05" customHeight="1" spans="1:2">
      <c r="A4" s="33" t="s">
        <v>2130</v>
      </c>
      <c r="B4" s="34">
        <v>2970</v>
      </c>
    </row>
    <row r="5" ht="20.05" customHeight="1" spans="1:2">
      <c r="A5" s="33" t="s">
        <v>2131</v>
      </c>
      <c r="B5" s="34">
        <v>0</v>
      </c>
    </row>
    <row r="6" ht="20.05" customHeight="1" spans="1:2">
      <c r="A6" s="33" t="s">
        <v>2132</v>
      </c>
      <c r="B6" s="34">
        <v>59812</v>
      </c>
    </row>
    <row r="7" ht="20.05" customHeight="1" spans="1:2">
      <c r="A7" s="33" t="s">
        <v>2131</v>
      </c>
      <c r="B7" s="34">
        <v>55800</v>
      </c>
    </row>
    <row r="8" ht="20.05" customHeight="1" spans="1:2">
      <c r="A8" s="31" t="s">
        <v>2133</v>
      </c>
      <c r="B8" s="32">
        <v>62766</v>
      </c>
    </row>
    <row r="9" ht="20.05" customHeight="1" spans="1:2">
      <c r="A9" s="33" t="s">
        <v>2130</v>
      </c>
      <c r="B9" s="34">
        <v>2970</v>
      </c>
    </row>
    <row r="10" ht="20.05" customHeight="1" spans="1:2">
      <c r="A10" s="33" t="s">
        <v>2132</v>
      </c>
      <c r="B10" s="34">
        <v>59796</v>
      </c>
    </row>
    <row r="11" ht="20.05" customHeight="1" spans="1:2">
      <c r="A11" s="31" t="s">
        <v>2134</v>
      </c>
      <c r="B11" s="32">
        <v>1759</v>
      </c>
    </row>
    <row r="12" ht="20.05" customHeight="1" spans="1:2">
      <c r="A12" s="33" t="s">
        <v>2130</v>
      </c>
      <c r="B12" s="34">
        <v>1265</v>
      </c>
    </row>
    <row r="13" ht="20.5" customHeight="1" spans="1:2">
      <c r="A13" s="33" t="s">
        <v>2132</v>
      </c>
      <c r="B13" s="34">
        <v>494</v>
      </c>
    </row>
    <row r="14" ht="18.75" customHeight="1" spans="1:1">
      <c r="A14" s="24" t="s">
        <v>2135</v>
      </c>
    </row>
  </sheetData>
  <mergeCells count="2">
    <mergeCell ref="A1:B1"/>
    <mergeCell ref="A14:B14"/>
  </mergeCells>
  <pageMargins left="0.700694444444445" right="0.700694444444445" top="0.751388888888889" bottom="0.751388888888889" header="0.298611111111111" footer="0.298611111111111"/>
  <pageSetup paperSize="9" scale="98" fitToHeight="0" orientation="portrait" horizontalDpi="600"/>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
  <sheetViews>
    <sheetView workbookViewId="0">
      <selection activeCell="D6" sqref="D6"/>
    </sheetView>
  </sheetViews>
  <sheetFormatPr defaultColWidth="9" defaultRowHeight="14.25" outlineLevelRow="6" outlineLevelCol="3"/>
  <cols>
    <col min="1" max="1" width="7.58333333333333" customWidth="1"/>
    <col min="2" max="2" width="19.375" customWidth="1"/>
    <col min="3" max="3" width="55.75" customWidth="1"/>
    <col min="4" max="4" width="18.5" customWidth="1"/>
  </cols>
  <sheetData>
    <row r="1" ht="48" customHeight="1" spans="1:4">
      <c r="A1" s="12" t="s">
        <v>2136</v>
      </c>
      <c r="B1" s="13"/>
      <c r="C1" s="13"/>
      <c r="D1" s="13"/>
    </row>
    <row r="2" s="13" customFormat="1" ht="83" customHeight="1" spans="1:4">
      <c r="A2" s="14" t="s">
        <v>1595</v>
      </c>
      <c r="B2" s="14" t="s">
        <v>2137</v>
      </c>
      <c r="C2" s="14" t="s">
        <v>2138</v>
      </c>
      <c r="D2" s="14" t="s">
        <v>2139</v>
      </c>
    </row>
    <row r="3" s="13" customFormat="1" ht="83" customHeight="1" spans="1:4">
      <c r="A3" s="25">
        <v>1</v>
      </c>
      <c r="B3" s="25" t="s">
        <v>1592</v>
      </c>
      <c r="C3" s="25" t="s">
        <v>2140</v>
      </c>
      <c r="D3" s="18">
        <v>0</v>
      </c>
    </row>
    <row r="4" s="13" customFormat="1" ht="83" customHeight="1" spans="1:4">
      <c r="A4" s="25">
        <v>2</v>
      </c>
      <c r="B4" s="25"/>
      <c r="C4" s="25"/>
      <c r="D4" s="25"/>
    </row>
    <row r="5" s="13" customFormat="1" ht="83" customHeight="1" spans="1:4">
      <c r="A5" s="25">
        <v>3</v>
      </c>
      <c r="B5" s="25"/>
      <c r="C5" s="25"/>
      <c r="D5" s="25"/>
    </row>
    <row r="6" s="13" customFormat="1" ht="83" customHeight="1" spans="1:4">
      <c r="A6" s="26" t="s">
        <v>2141</v>
      </c>
      <c r="B6" s="27"/>
      <c r="C6" s="28"/>
      <c r="D6" s="29">
        <f>SUM(D3:D5)</f>
        <v>0</v>
      </c>
    </row>
    <row r="7" ht="18.75" customHeight="1" spans="1:1">
      <c r="A7" s="24" t="s">
        <v>2142</v>
      </c>
    </row>
  </sheetData>
  <mergeCells count="3">
    <mergeCell ref="A1:D1"/>
    <mergeCell ref="A6:C6"/>
    <mergeCell ref="A7:D7"/>
  </mergeCells>
  <pageMargins left="0.700694444444445" right="0.700694444444445" top="0.751388888888889" bottom="0.751388888888889" header="0.298611111111111" footer="0.298611111111111"/>
  <pageSetup paperSize="9" scale="89" fitToHeight="0" orientation="portrait" horizontalDpi="600"/>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
  <sheetViews>
    <sheetView workbookViewId="0">
      <selection activeCell="D3" sqref="D3"/>
    </sheetView>
  </sheetViews>
  <sheetFormatPr defaultColWidth="9" defaultRowHeight="14.25" outlineLevelRow="6" outlineLevelCol="3"/>
  <cols>
    <col min="1" max="1" width="5.61666666666667" customWidth="1"/>
    <col min="2" max="2" width="18.75" customWidth="1"/>
    <col min="3" max="3" width="47.15" customWidth="1"/>
    <col min="4" max="4" width="18" customWidth="1"/>
  </cols>
  <sheetData>
    <row r="1" ht="44.75" customHeight="1" spans="1:4">
      <c r="A1" s="12" t="s">
        <v>2143</v>
      </c>
      <c r="B1" s="13"/>
      <c r="C1" s="13"/>
      <c r="D1" s="13"/>
    </row>
    <row r="2" s="11" customFormat="1" ht="70" customHeight="1" spans="1:4">
      <c r="A2" s="14" t="s">
        <v>1595</v>
      </c>
      <c r="B2" s="14" t="s">
        <v>2137</v>
      </c>
      <c r="C2" s="14" t="s">
        <v>2138</v>
      </c>
      <c r="D2" s="14" t="s">
        <v>2144</v>
      </c>
    </row>
    <row r="3" s="11" customFormat="1" ht="70" customHeight="1" spans="1:4">
      <c r="A3" s="15">
        <v>1</v>
      </c>
      <c r="B3" s="16" t="s">
        <v>1592</v>
      </c>
      <c r="C3" s="17" t="s">
        <v>2140</v>
      </c>
      <c r="D3" s="18">
        <v>0</v>
      </c>
    </row>
    <row r="4" s="11" customFormat="1" ht="70" customHeight="1" spans="1:4">
      <c r="A4" s="15"/>
      <c r="B4" s="16"/>
      <c r="C4" s="17"/>
      <c r="D4" s="19"/>
    </row>
    <row r="5" s="11" customFormat="1" ht="70" customHeight="1" spans="1:4">
      <c r="A5" s="15"/>
      <c r="B5" s="16"/>
      <c r="C5" s="17"/>
      <c r="D5" s="19"/>
    </row>
    <row r="6" s="11" customFormat="1" ht="70" customHeight="1" spans="1:4">
      <c r="A6" s="20" t="s">
        <v>2141</v>
      </c>
      <c r="B6" s="21"/>
      <c r="C6" s="22"/>
      <c r="D6" s="23">
        <f>SUM(D3:D5)</f>
        <v>0</v>
      </c>
    </row>
    <row r="7" ht="18.75" customHeight="1" spans="1:1">
      <c r="A7" s="24" t="s">
        <v>2145</v>
      </c>
    </row>
  </sheetData>
  <mergeCells count="3">
    <mergeCell ref="A1:D1"/>
    <mergeCell ref="A6:C6"/>
    <mergeCell ref="A7:D7"/>
  </mergeCells>
  <pageMargins left="0.700694444444445" right="0.700694444444445" top="0.751388888888889" bottom="0.751388888888889" header="0.298611111111111" footer="0.298611111111111"/>
  <pageSetup paperSize="9" scale="90" fitToHeight="0" orientation="portrait" horizontalDpi="600"/>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workbookViewId="0">
      <selection activeCell="J5" sqref="J5:K5"/>
    </sheetView>
  </sheetViews>
  <sheetFormatPr defaultColWidth="9" defaultRowHeight="14.25" outlineLevelRow="5"/>
  <cols>
    <col min="1" max="1" width="13" customWidth="1"/>
    <col min="2" max="11" width="13.125" customWidth="1"/>
  </cols>
  <sheetData>
    <row r="1" ht="34" customHeight="1" spans="1:11">
      <c r="A1" s="1" t="s">
        <v>2146</v>
      </c>
      <c r="B1" s="1"/>
      <c r="C1" s="1"/>
      <c r="D1" s="1"/>
      <c r="E1" s="1"/>
      <c r="F1" s="1"/>
      <c r="G1" s="1"/>
      <c r="H1" s="1"/>
      <c r="I1" s="1"/>
      <c r="J1" s="1"/>
      <c r="K1" s="1"/>
    </row>
    <row r="2" ht="34" customHeight="1" spans="1:11">
      <c r="A2" s="2"/>
      <c r="B2" s="3"/>
      <c r="C2" s="3"/>
      <c r="D2" s="4"/>
      <c r="E2" s="4"/>
      <c r="F2" s="4"/>
      <c r="G2" s="3"/>
      <c r="H2" s="3"/>
      <c r="I2" s="4"/>
      <c r="J2" s="4"/>
      <c r="K2" s="10" t="s">
        <v>1133</v>
      </c>
    </row>
    <row r="3" ht="56" customHeight="1" spans="1:11">
      <c r="A3" s="5" t="s">
        <v>2147</v>
      </c>
      <c r="B3" s="5" t="s">
        <v>2148</v>
      </c>
      <c r="C3" s="5"/>
      <c r="D3" s="5" t="s">
        <v>2149</v>
      </c>
      <c r="E3" s="5"/>
      <c r="F3" s="5" t="s">
        <v>2150</v>
      </c>
      <c r="G3" s="5"/>
      <c r="H3" s="5" t="s">
        <v>2151</v>
      </c>
      <c r="I3" s="5"/>
      <c r="J3" s="5" t="s">
        <v>2152</v>
      </c>
      <c r="K3" s="5"/>
    </row>
    <row r="4" ht="56" customHeight="1" spans="1:11">
      <c r="A4" s="5"/>
      <c r="B4" s="6" t="s">
        <v>2153</v>
      </c>
      <c r="C4" s="6" t="s">
        <v>2154</v>
      </c>
      <c r="D4" s="6" t="s">
        <v>2153</v>
      </c>
      <c r="E4" s="6" t="s">
        <v>2154</v>
      </c>
      <c r="F4" s="6" t="s">
        <v>2153</v>
      </c>
      <c r="G4" s="6" t="s">
        <v>2154</v>
      </c>
      <c r="H4" s="6" t="s">
        <v>2153</v>
      </c>
      <c r="I4" s="6" t="s">
        <v>2154</v>
      </c>
      <c r="J4" s="6" t="s">
        <v>2153</v>
      </c>
      <c r="K4" s="6" t="s">
        <v>2154</v>
      </c>
    </row>
    <row r="5" ht="56" customHeight="1" spans="1:11">
      <c r="A5" s="7" t="s">
        <v>2155</v>
      </c>
      <c r="B5" s="8">
        <v>2600</v>
      </c>
      <c r="C5" s="8">
        <v>7600.88</v>
      </c>
      <c r="D5" s="8">
        <v>0</v>
      </c>
      <c r="E5" s="8">
        <v>7669.35</v>
      </c>
      <c r="F5" s="8">
        <v>24000</v>
      </c>
      <c r="G5" s="8">
        <v>7669.35</v>
      </c>
      <c r="H5" s="8">
        <v>0</v>
      </c>
      <c r="I5" s="8">
        <v>6845.67</v>
      </c>
      <c r="J5" s="8">
        <v>0</v>
      </c>
      <c r="K5" s="8">
        <v>6845.67</v>
      </c>
    </row>
    <row r="6" ht="18" customHeight="1" spans="1:11">
      <c r="A6" s="9" t="s">
        <v>2156</v>
      </c>
      <c r="B6" s="9"/>
      <c r="C6" s="9"/>
      <c r="D6" s="9"/>
      <c r="E6" s="9"/>
      <c r="F6" s="9"/>
      <c r="G6" s="9"/>
      <c r="H6" s="9"/>
      <c r="I6" s="9"/>
      <c r="J6" s="9"/>
      <c r="K6" s="9"/>
    </row>
  </sheetData>
  <mergeCells count="9">
    <mergeCell ref="A1:K1"/>
    <mergeCell ref="B2:C2"/>
    <mergeCell ref="B3:C3"/>
    <mergeCell ref="D3:E3"/>
    <mergeCell ref="F3:G3"/>
    <mergeCell ref="H3:I3"/>
    <mergeCell ref="J3:K3"/>
    <mergeCell ref="A6:K6"/>
    <mergeCell ref="A3:A4"/>
  </mergeCells>
  <pageMargins left="0.751388888888889" right="0.751388888888889" top="1" bottom="1" header="0.5" footer="0.5"/>
  <pageSetup paperSize="9" scale="83"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topLeftCell="A21" workbookViewId="0">
      <selection activeCell="B35" sqref="B35"/>
    </sheetView>
  </sheetViews>
  <sheetFormatPr defaultColWidth="9" defaultRowHeight="14.25" outlineLevelCol="1"/>
  <cols>
    <col min="1" max="2" width="43.1416666666667" customWidth="1"/>
  </cols>
  <sheetData>
    <row r="1" ht="52.5" customHeight="1" spans="1:2">
      <c r="A1" s="184" t="s">
        <v>171</v>
      </c>
      <c r="B1" s="13"/>
    </row>
    <row r="2" ht="30.5" customHeight="1" spans="1:2">
      <c r="A2" s="14" t="s">
        <v>43</v>
      </c>
      <c r="B2" s="14" t="s">
        <v>4</v>
      </c>
    </row>
    <row r="3" ht="20.05" customHeight="1" spans="1:2">
      <c r="A3" s="35" t="s">
        <v>87</v>
      </c>
      <c r="B3" s="52"/>
    </row>
    <row r="4" ht="20.05" customHeight="1" spans="1:2">
      <c r="A4" s="185" t="s">
        <v>172</v>
      </c>
      <c r="B4" s="51"/>
    </row>
    <row r="5" ht="20.05" customHeight="1" spans="1:2">
      <c r="A5" s="35" t="s">
        <v>94</v>
      </c>
      <c r="B5" s="51"/>
    </row>
    <row r="6" ht="20.05" customHeight="1" spans="1:2">
      <c r="A6" s="35" t="s">
        <v>173</v>
      </c>
      <c r="B6" s="51"/>
    </row>
    <row r="7" ht="20.05" customHeight="1" spans="1:2">
      <c r="A7" s="33" t="s">
        <v>174</v>
      </c>
      <c r="B7" s="51"/>
    </row>
    <row r="8" ht="20.05" customHeight="1" spans="1:2">
      <c r="A8" s="35" t="s">
        <v>85</v>
      </c>
      <c r="B8" s="51"/>
    </row>
    <row r="9" ht="20.05" customHeight="1" spans="1:2">
      <c r="A9" s="35" t="s">
        <v>86</v>
      </c>
      <c r="B9" s="52"/>
    </row>
    <row r="10" ht="20.05" customHeight="1" spans="1:2">
      <c r="A10" s="35" t="s">
        <v>87</v>
      </c>
      <c r="B10" s="52"/>
    </row>
    <row r="11" ht="20.05" customHeight="1" spans="1:2">
      <c r="A11" s="35" t="s">
        <v>175</v>
      </c>
      <c r="B11" s="52"/>
    </row>
    <row r="12" ht="20.05" customHeight="1" spans="1:2">
      <c r="A12" s="35" t="s">
        <v>176</v>
      </c>
      <c r="B12" s="51"/>
    </row>
    <row r="13" ht="20.05" customHeight="1" spans="1:2">
      <c r="A13" s="35" t="s">
        <v>94</v>
      </c>
      <c r="B13" s="52"/>
    </row>
    <row r="14" ht="20.05" customHeight="1" spans="1:2">
      <c r="A14" s="35" t="s">
        <v>177</v>
      </c>
      <c r="B14" s="52"/>
    </row>
    <row r="15" ht="20.05" customHeight="1" spans="1:2">
      <c r="A15" s="33" t="s">
        <v>178</v>
      </c>
      <c r="B15" s="36"/>
    </row>
    <row r="16" ht="20.05" customHeight="1" spans="1:2">
      <c r="A16" s="35" t="s">
        <v>85</v>
      </c>
      <c r="B16" s="51"/>
    </row>
    <row r="17" ht="20.05" customHeight="1" spans="1:2">
      <c r="A17" s="35" t="s">
        <v>86</v>
      </c>
      <c r="B17" s="52"/>
    </row>
    <row r="18" ht="20.05" customHeight="1" spans="1:2">
      <c r="A18" s="35" t="s">
        <v>87</v>
      </c>
      <c r="B18" s="52"/>
    </row>
    <row r="19" ht="20.05" customHeight="1" spans="1:2">
      <c r="A19" s="35" t="s">
        <v>179</v>
      </c>
      <c r="B19" s="51"/>
    </row>
    <row r="20" ht="20.05" customHeight="1" spans="1:2">
      <c r="A20" s="35" t="s">
        <v>180</v>
      </c>
      <c r="B20" s="179"/>
    </row>
    <row r="21" ht="20.05" customHeight="1" spans="1:2">
      <c r="A21" s="33" t="s">
        <v>181</v>
      </c>
      <c r="B21" s="37"/>
    </row>
    <row r="22" ht="20.05" customHeight="1" spans="1:2">
      <c r="A22" s="35" t="s">
        <v>85</v>
      </c>
      <c r="B22" s="37"/>
    </row>
    <row r="23" ht="20.05" customHeight="1" spans="1:2">
      <c r="A23" s="35" t="s">
        <v>86</v>
      </c>
      <c r="B23" s="51"/>
    </row>
    <row r="24" ht="20.05" customHeight="1" spans="1:2">
      <c r="A24" s="35" t="s">
        <v>87</v>
      </c>
      <c r="B24" s="52"/>
    </row>
    <row r="25" ht="20.05" customHeight="1" spans="1:2">
      <c r="A25" s="35" t="s">
        <v>99</v>
      </c>
      <c r="B25" s="51"/>
    </row>
    <row r="26" ht="20.05" customHeight="1" spans="1:2">
      <c r="A26" s="35" t="s">
        <v>94</v>
      </c>
      <c r="B26" s="52"/>
    </row>
    <row r="27" ht="20.05" customHeight="1" spans="1:2">
      <c r="A27" s="35" t="s">
        <v>182</v>
      </c>
      <c r="B27" s="52"/>
    </row>
    <row r="28" ht="20.05" customHeight="1" spans="1:2">
      <c r="A28" s="33" t="s">
        <v>183</v>
      </c>
      <c r="B28" s="36">
        <v>183</v>
      </c>
    </row>
    <row r="29" ht="20.05" customHeight="1" spans="1:2">
      <c r="A29" s="35" t="s">
        <v>85</v>
      </c>
      <c r="B29" s="37"/>
    </row>
    <row r="30" ht="20.05" customHeight="1" spans="1:2">
      <c r="A30" s="35" t="s">
        <v>86</v>
      </c>
      <c r="B30" s="37"/>
    </row>
    <row r="31" ht="20.05" customHeight="1" spans="1:2">
      <c r="A31" s="35" t="s">
        <v>87</v>
      </c>
      <c r="B31" s="52"/>
    </row>
    <row r="32" ht="20.05" customHeight="1" spans="1:2">
      <c r="A32" s="35" t="s">
        <v>184</v>
      </c>
      <c r="B32" s="37"/>
    </row>
    <row r="33" ht="20.05" customHeight="1" spans="1:2">
      <c r="A33" s="35" t="s">
        <v>94</v>
      </c>
      <c r="B33" s="51"/>
    </row>
    <row r="34" ht="20.05" customHeight="1" spans="1:2">
      <c r="A34" s="35" t="s">
        <v>185</v>
      </c>
      <c r="B34" s="37">
        <v>183</v>
      </c>
    </row>
    <row r="35" ht="20.5" customHeight="1" spans="1:2">
      <c r="A35" s="33" t="s">
        <v>186</v>
      </c>
      <c r="B35" s="36"/>
    </row>
    <row r="36" ht="18.75" customHeight="1" spans="1:1">
      <c r="A36" s="66" t="s">
        <v>187</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6"/>
  <sheetViews>
    <sheetView topLeftCell="A27" workbookViewId="0">
      <selection activeCell="B15" sqref="B15"/>
    </sheetView>
  </sheetViews>
  <sheetFormatPr defaultColWidth="9" defaultRowHeight="14.25" outlineLevelCol="1"/>
  <cols>
    <col min="1" max="2" width="43.1416666666667" customWidth="1"/>
  </cols>
  <sheetData>
    <row r="1" ht="52.5" customHeight="1" spans="1:2">
      <c r="A1" s="12" t="s">
        <v>131</v>
      </c>
      <c r="B1" s="13"/>
    </row>
    <row r="2" ht="30.5" customHeight="1" spans="1:2">
      <c r="A2" s="14" t="s">
        <v>43</v>
      </c>
      <c r="B2" s="14" t="s">
        <v>4</v>
      </c>
    </row>
    <row r="3" ht="20.05" customHeight="1" spans="1:2">
      <c r="A3" s="35" t="s">
        <v>85</v>
      </c>
      <c r="B3" s="37"/>
    </row>
    <row r="4" ht="20.05" customHeight="1" spans="1:2">
      <c r="A4" s="35" t="s">
        <v>86</v>
      </c>
      <c r="B4" s="51"/>
    </row>
    <row r="5" ht="20.05" customHeight="1" spans="1:2">
      <c r="A5" s="35" t="s">
        <v>87</v>
      </c>
      <c r="B5" s="52"/>
    </row>
    <row r="6" ht="20.05" customHeight="1" spans="1:2">
      <c r="A6" s="35" t="s">
        <v>188</v>
      </c>
      <c r="B6" s="37"/>
    </row>
    <row r="7" ht="20.05" customHeight="1" spans="1:2">
      <c r="A7" s="35" t="s">
        <v>94</v>
      </c>
      <c r="B7" s="52"/>
    </row>
    <row r="8" ht="20.05" customHeight="1" spans="1:2">
      <c r="A8" s="35" t="s">
        <v>189</v>
      </c>
      <c r="B8" s="52"/>
    </row>
    <row r="9" ht="20.05" customHeight="1" spans="1:2">
      <c r="A9" s="33" t="s">
        <v>190</v>
      </c>
      <c r="B9" s="36">
        <v>2</v>
      </c>
    </row>
    <row r="10" ht="20.05" customHeight="1" spans="1:2">
      <c r="A10" s="35" t="s">
        <v>85</v>
      </c>
      <c r="B10" s="37"/>
    </row>
    <row r="11" ht="20.05" customHeight="1" spans="1:2">
      <c r="A11" s="35" t="s">
        <v>86</v>
      </c>
      <c r="B11" s="37">
        <v>2</v>
      </c>
    </row>
    <row r="12" ht="20.05" customHeight="1" spans="1:2">
      <c r="A12" s="35" t="s">
        <v>87</v>
      </c>
      <c r="B12" s="52"/>
    </row>
    <row r="13" ht="20.05" customHeight="1" spans="1:2">
      <c r="A13" s="35" t="s">
        <v>191</v>
      </c>
      <c r="B13" s="51"/>
    </row>
    <row r="14" ht="20.05" customHeight="1" spans="1:2">
      <c r="A14" s="35" t="s">
        <v>94</v>
      </c>
      <c r="B14" s="52"/>
    </row>
    <row r="15" ht="20.05" customHeight="1" spans="1:2">
      <c r="A15" s="35" t="s">
        <v>192</v>
      </c>
      <c r="B15" s="51"/>
    </row>
    <row r="16" ht="20.05" customHeight="1" spans="1:2">
      <c r="A16" s="33" t="s">
        <v>193</v>
      </c>
      <c r="B16" s="36"/>
    </row>
    <row r="17" ht="20.05" customHeight="1" spans="1:2">
      <c r="A17" s="35" t="s">
        <v>85</v>
      </c>
      <c r="B17" s="37"/>
    </row>
    <row r="18" ht="20.05" customHeight="1" spans="1:2">
      <c r="A18" s="35" t="s">
        <v>86</v>
      </c>
      <c r="B18" s="51"/>
    </row>
    <row r="19" ht="20.05" customHeight="1" spans="1:2">
      <c r="A19" s="35" t="s">
        <v>87</v>
      </c>
      <c r="B19" s="52"/>
    </row>
    <row r="20" ht="20.05" customHeight="1" spans="1:2">
      <c r="A20" s="35" t="s">
        <v>194</v>
      </c>
      <c r="B20" s="52"/>
    </row>
    <row r="21" ht="20.05" customHeight="1" spans="1:2">
      <c r="A21" s="35" t="s">
        <v>94</v>
      </c>
      <c r="B21" s="52"/>
    </row>
    <row r="22" ht="20.05" customHeight="1" spans="1:2">
      <c r="A22" s="35" t="s">
        <v>195</v>
      </c>
      <c r="B22" s="51"/>
    </row>
    <row r="23" ht="20.05" customHeight="1" spans="1:2">
      <c r="A23" s="33" t="s">
        <v>196</v>
      </c>
      <c r="B23" s="37"/>
    </row>
    <row r="24" ht="20.05" customHeight="1" spans="1:2">
      <c r="A24" s="35" t="s">
        <v>85</v>
      </c>
      <c r="B24" s="51"/>
    </row>
    <row r="25" ht="20.05" customHeight="1" spans="1:2">
      <c r="A25" s="35" t="s">
        <v>86</v>
      </c>
      <c r="B25" s="51"/>
    </row>
    <row r="26" ht="20.05" customHeight="1" spans="1:2">
      <c r="A26" s="35" t="s">
        <v>87</v>
      </c>
      <c r="B26" s="52"/>
    </row>
    <row r="27" ht="20.05" customHeight="1" spans="1:2">
      <c r="A27" s="35" t="s">
        <v>197</v>
      </c>
      <c r="B27" s="51"/>
    </row>
    <row r="28" ht="20.05" customHeight="1" spans="1:2">
      <c r="A28" s="35" t="s">
        <v>198</v>
      </c>
      <c r="B28" s="51"/>
    </row>
    <row r="29" ht="20.05" customHeight="1" spans="1:2">
      <c r="A29" s="35" t="s">
        <v>94</v>
      </c>
      <c r="B29" s="52"/>
    </row>
    <row r="30" ht="20.05" customHeight="1" spans="1:2">
      <c r="A30" s="35" t="s">
        <v>199</v>
      </c>
      <c r="B30" s="51"/>
    </row>
    <row r="31" ht="20.05" customHeight="1" spans="1:2">
      <c r="A31" s="33" t="s">
        <v>200</v>
      </c>
      <c r="B31" s="52"/>
    </row>
    <row r="32" ht="20.05" customHeight="1" spans="1:2">
      <c r="A32" s="35" t="s">
        <v>85</v>
      </c>
      <c r="B32" s="52"/>
    </row>
    <row r="33" ht="20.05" customHeight="1" spans="1:2">
      <c r="A33" s="35" t="s">
        <v>86</v>
      </c>
      <c r="B33" s="52"/>
    </row>
    <row r="34" ht="20.05" customHeight="1" spans="1:2">
      <c r="A34" s="35" t="s">
        <v>87</v>
      </c>
      <c r="B34" s="52"/>
    </row>
    <row r="35" ht="20.5" customHeight="1" spans="1:2">
      <c r="A35" s="35" t="s">
        <v>94</v>
      </c>
      <c r="B35" s="52"/>
    </row>
    <row r="36" ht="18.75" customHeight="1" spans="1:1">
      <c r="A36" s="66" t="s">
        <v>201</v>
      </c>
    </row>
  </sheetData>
  <mergeCells count="2">
    <mergeCell ref="A1:B1"/>
    <mergeCell ref="A36:B36"/>
  </mergeCells>
  <pageMargins left="0.700694444444445" right="0.700694444444445" top="0.751388888888889" bottom="0.751388888888889" header="0.298611111111111" footer="0.298611111111111"/>
  <pageSetup paperSize="9" scale="9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78</vt:i4>
      </vt:variant>
    </vt:vector>
  </HeadingPairs>
  <TitlesOfParts>
    <vt:vector size="78" baseType="lpstr">
      <vt:lpstr>Table1</vt:lpstr>
      <vt:lpstr>Table2</vt:lpstr>
      <vt:lpstr>Table3</vt:lpstr>
      <vt:lpstr>Table4</vt:lpstr>
      <vt:lpstr>Table5</vt:lpstr>
      <vt:lpstr>Table6</vt:lpstr>
      <vt:lpstr>Table7</vt:lpstr>
      <vt:lpstr>Table8</vt:lpstr>
      <vt:lpstr>Table9</vt:lpstr>
      <vt:lpstr>Table10</vt:lpstr>
      <vt:lpstr>Table11</vt:lpstr>
      <vt:lpstr>Table12</vt:lpstr>
      <vt:lpstr>Table13</vt:lpstr>
      <vt:lpstr>Table14</vt:lpstr>
      <vt:lpstr>Table15</vt:lpstr>
      <vt:lpstr>Table16</vt:lpstr>
      <vt:lpstr>Table17</vt:lpstr>
      <vt:lpstr>Table18</vt:lpstr>
      <vt:lpstr>Table19</vt:lpstr>
      <vt:lpstr>Table20</vt:lpstr>
      <vt:lpstr>Table21</vt:lpstr>
      <vt:lpstr>Table22</vt:lpstr>
      <vt:lpstr>Table23</vt:lpstr>
      <vt:lpstr>Table24</vt:lpstr>
      <vt:lpstr>Table25</vt:lpstr>
      <vt:lpstr>Table26</vt:lpstr>
      <vt:lpstr>Table27</vt:lpstr>
      <vt:lpstr>Table28</vt:lpstr>
      <vt:lpstr>Table29</vt:lpstr>
      <vt:lpstr>Table30</vt:lpstr>
      <vt:lpstr>Table31</vt:lpstr>
      <vt:lpstr>Table32</vt:lpstr>
      <vt:lpstr>Table33</vt:lpstr>
      <vt:lpstr>Table34</vt:lpstr>
      <vt:lpstr>Table35</vt:lpstr>
      <vt:lpstr>Table36</vt:lpstr>
      <vt:lpstr>Table37</vt:lpstr>
      <vt:lpstr>Table38</vt:lpstr>
      <vt:lpstr>Table39</vt:lpstr>
      <vt:lpstr>Table40</vt:lpstr>
      <vt:lpstr>Table41</vt:lpstr>
      <vt:lpstr>Table42</vt:lpstr>
      <vt:lpstr>Table43</vt:lpstr>
      <vt:lpstr>Table44</vt:lpstr>
      <vt:lpstr>Table45</vt:lpstr>
      <vt:lpstr>Table46</vt:lpstr>
      <vt:lpstr>Table47</vt:lpstr>
      <vt:lpstr>Table48</vt:lpstr>
      <vt:lpstr>Table49</vt:lpstr>
      <vt:lpstr>Table50</vt:lpstr>
      <vt:lpstr>Table51</vt:lpstr>
      <vt:lpstr>Table52</vt:lpstr>
      <vt:lpstr>Table53</vt:lpstr>
      <vt:lpstr>Table54</vt:lpstr>
      <vt:lpstr>Table55</vt:lpstr>
      <vt:lpstr>Table56</vt:lpstr>
      <vt:lpstr>Table57</vt:lpstr>
      <vt:lpstr>Table58</vt:lpstr>
      <vt:lpstr>Table59</vt:lpstr>
      <vt:lpstr>Table60</vt:lpstr>
      <vt:lpstr>Table61</vt:lpstr>
      <vt:lpstr>Table62</vt:lpstr>
      <vt:lpstr>Table63</vt:lpstr>
      <vt:lpstr>Table64</vt:lpstr>
      <vt:lpstr>Table65</vt:lpstr>
      <vt:lpstr>Table66</vt:lpstr>
      <vt:lpstr>Table67</vt:lpstr>
      <vt:lpstr>Table68</vt:lpstr>
      <vt:lpstr>Table69</vt:lpstr>
      <vt:lpstr>Table70</vt:lpstr>
      <vt:lpstr>Table71</vt:lpstr>
      <vt:lpstr>Table72</vt:lpstr>
      <vt:lpstr>Table73</vt:lpstr>
      <vt:lpstr>Table74</vt:lpstr>
      <vt:lpstr>Table75</vt:lpstr>
      <vt:lpstr>Table76</vt:lpstr>
      <vt:lpstr>Table77</vt:lpstr>
      <vt:lpstr>Table78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john</cp:lastModifiedBy>
  <dcterms:created xsi:type="dcterms:W3CDTF">2023-05-24T01:11:00Z</dcterms:created>
  <dcterms:modified xsi:type="dcterms:W3CDTF">2025-09-11T02:18:52Z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wqlLaW5nc29mdCBQREYgdG8gV1BTIDgw</vt:lpwstr>
  </property>
  <property fmtid="{D5CDD505-2E9C-101B-9397-08002B2CF9AE}" pid="3" name="Created">
    <vt:filetime>2023-05-23T09:56:53Z</vt:filetime>
  </property>
  <property fmtid="{D5CDD505-2E9C-101B-9397-08002B2CF9AE}" pid="4" name="UsrData">
    <vt:lpwstr>646c8dc52d7008001f79ae66</vt:lpwstr>
  </property>
  <property fmtid="{D5CDD505-2E9C-101B-9397-08002B2CF9AE}" pid="5" name="ICV">
    <vt:lpwstr>BB49509C62FB4FA2960BDB5F6B750D4A_12</vt:lpwstr>
  </property>
  <property fmtid="{D5CDD505-2E9C-101B-9397-08002B2CF9AE}" pid="6" name="KSOProductBuildVer">
    <vt:lpwstr>2052-12.1.0.22529</vt:lpwstr>
  </property>
</Properties>
</file>